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7650" windowHeight="8640" tabRatio="856" activeTab="4"/>
  </bookViews>
  <sheets>
    <sheet name="СОДЕРЖ-Е" sheetId="39" r:id="rId1"/>
    <sheet name="Койко-день" sheetId="28" r:id="rId2"/>
    <sheet name="Комфортность" sheetId="31" r:id="rId3"/>
    <sheet name="для страховых" sheetId="41" r:id="rId4"/>
    <sheet name="отделения" sheetId="32" r:id="rId5"/>
    <sheet name="операции по профилям" sheetId="44" r:id="rId6"/>
    <sheet name="консульт.для физ.лиц" sheetId="43" r:id="rId7"/>
    <sheet name="справка по прейскуранту" sheetId="42" r:id="rId8"/>
  </sheets>
  <definedNames>
    <definedName name="_xlnm.Print_Area" localSheetId="3">'для страховых'!$A$1:$C$39</definedName>
    <definedName name="_xlnm.Print_Area" localSheetId="1">'Койко-день'!$A$1:$C$33</definedName>
    <definedName name="_xlnm.Print_Area" localSheetId="2">Комфортность!$A$1:$D$46</definedName>
    <definedName name="_xlnm.Print_Area" localSheetId="5">'операции по профилям'!$A$1:$C$92</definedName>
    <definedName name="_xlnm.Print_Area" localSheetId="4">отделения!$A$1:$C$828</definedName>
  </definedNames>
  <calcPr calcId="124519"/>
  <customWorkbookViews>
    <customWorkbookView name="User - Личное представление" guid="{AC906B61-1943-11DA-B9BF-00001F000825}" mergeInterval="0" personalView="1" maximized="1" windowWidth="796" windowHeight="407" activeSheetId="14"/>
    <customWorkbookView name="Kulikow - Личное представление" guid="{05655707-F3F8-4C28-A4E2-1BD008E23CD2}" mergeInterval="0" personalView="1" maximized="1" windowWidth="1020" windowHeight="576" activeSheetId="9"/>
  </customWorkbookViews>
</workbook>
</file>

<file path=xl/calcChain.xml><?xml version="1.0" encoding="utf-8"?>
<calcChain xmlns="http://schemas.openxmlformats.org/spreadsheetml/2006/main">
  <c r="B43" i="39"/>
  <c r="B42"/>
  <c r="B41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0"/>
  <c r="B16"/>
  <c r="B15"/>
  <c r="B14"/>
  <c r="B13"/>
  <c r="B12"/>
  <c r="B11" l="1"/>
  <c r="C606" i="32"/>
</calcChain>
</file>

<file path=xl/sharedStrings.xml><?xml version="1.0" encoding="utf-8"?>
<sst xmlns="http://schemas.openxmlformats.org/spreadsheetml/2006/main" count="1962" uniqueCount="1559">
  <si>
    <t>Проведение интубационного наркоза с Севораном, Десфлюраном (3 часа)</t>
  </si>
  <si>
    <t xml:space="preserve">Синусоскопия с удалением кист верхнечелюстных пазух </t>
  </si>
  <si>
    <t>Удаление металлических конструкций</t>
  </si>
  <si>
    <t>Оперативный отдел</t>
  </si>
  <si>
    <t>травматолого-ортопедического</t>
  </si>
  <si>
    <t>Справка для предъявления в ЖЭУ</t>
  </si>
  <si>
    <t>Массаж головы 1 сеанс (10 мин.)</t>
  </si>
  <si>
    <t>Массаж лица (лобный, окологлаз.,верх.) 1 сеанс (10 мин.)</t>
  </si>
  <si>
    <t>Массаж шеи 1 сеанс (10 мин.)</t>
  </si>
  <si>
    <t>Общий массаж 1 сеанс (85 мин.)</t>
  </si>
  <si>
    <t>Массаж воротниковой зоны 1 сеанс (15 мин.)</t>
  </si>
  <si>
    <t>Массаж верхней конечности 1 сеанс (15 мин.)</t>
  </si>
  <si>
    <t>Массаж верхней конечности, надплечья 1 сеанс (20 мин.)</t>
  </si>
  <si>
    <t>Массаж плечевого сустава 1 сеанс (10 мин.)</t>
  </si>
  <si>
    <t>Массаж локтевого сустава 1 сеанс (10 мин.)</t>
  </si>
  <si>
    <t>Массаж лучезапястного сустава 1 сеанс (10 мин.)</t>
  </si>
  <si>
    <t>Массаж кисти и предплечья 1 сеанс (10 мин.)</t>
  </si>
  <si>
    <t>Массаж спины 1 сеанс (25 мин.)</t>
  </si>
  <si>
    <t>Массаж мышц передней брюшной стенки 1 сеанс (10 мин.)</t>
  </si>
  <si>
    <t>Массаж поясничо-крестцовой области 1 сеанс (10 мин.)</t>
  </si>
  <si>
    <t>Массаж сегментарный пояснично-крест 1 сеанс (15 мин.)</t>
  </si>
  <si>
    <t>Массаж спины и поясницы 1 сеанс (20 мин.)</t>
  </si>
  <si>
    <t>Массаж шейно-грудного позвоночника 1 сеанс (20 мин.)</t>
  </si>
  <si>
    <t>Массаж сегментарный шейно-грудного отдела 1 сеанс (30 мин.)</t>
  </si>
  <si>
    <t>Массаж области позвоночника 1 сеанс (25 мин.)</t>
  </si>
  <si>
    <t>Массаж нижней конечности 1 сеанс (15 мин.)</t>
  </si>
  <si>
    <t>Массаж нижней конечности и поясницы 1 сеанс (20 мин.)</t>
  </si>
  <si>
    <t>Массаж тазобедренного сустава 1 сеанс (10 мин.)</t>
  </si>
  <si>
    <t>Массаж коленного сустава 1 сеанс (10 мин.)</t>
  </si>
  <si>
    <t>Массаж голеностопного сустава 1 сеанс (10 мин.)</t>
  </si>
  <si>
    <t>Массаж стопы и голени  1 сеанс (10 мин.)</t>
  </si>
  <si>
    <t>Индивидуальные занятия по ЛФК (30 мин.)</t>
  </si>
  <si>
    <t>Занятия ЛФК в группе (45 мин.)</t>
  </si>
  <si>
    <t>Диагностика, тренировка всех групп мышц и разработка суставов (25 мин.)</t>
  </si>
  <si>
    <t xml:space="preserve">Отделение урологическое № 1  </t>
  </si>
  <si>
    <t xml:space="preserve">Отделение урологическое № 3 </t>
  </si>
  <si>
    <t>Отделение урологическое № 2 (детское)</t>
  </si>
  <si>
    <t>Тренировка равновесия (диагностика, реабилитация)</t>
  </si>
  <si>
    <t>Реабилитация сердечно-сосудистой и дыхательной систем</t>
  </si>
  <si>
    <t>Индивидуальное занятие с логопедом</t>
  </si>
  <si>
    <t>Индивидуальное занятие с психологом</t>
  </si>
  <si>
    <t>Групповое занятие с психологом (45 мин.)</t>
  </si>
  <si>
    <t>Скрининговое нейропсихологическое обследование (30 мин.)</t>
  </si>
  <si>
    <t>Полное нейропсихологическое обследование (120 мин.)</t>
  </si>
  <si>
    <t>Остеотомия, интрамедуллярный металлосинтез конечностей (голень, плечо, бедро)*</t>
  </si>
  <si>
    <t>Иглорефлексотерапия</t>
  </si>
  <si>
    <t>Вертикализация с применением роботизированной техники</t>
  </si>
  <si>
    <t>Теренное лечение</t>
  </si>
  <si>
    <t>Тренировка сердечно-сосудистой и дыхательной систем</t>
  </si>
  <si>
    <t>челюстно-лицевой хирургии</t>
  </si>
  <si>
    <t>848; 849</t>
  </si>
  <si>
    <t>Грыжа диска (микрохирургическая техника)</t>
  </si>
  <si>
    <t>Примечание: В стоимость операций не включена стоимость дорогостоящих расходных материалов</t>
  </si>
  <si>
    <t>Уздечка языка и уздечка предверия полости рта ("Сургитрон")</t>
  </si>
  <si>
    <t>Остеосинтез при переломах челюстей</t>
  </si>
  <si>
    <t>Лечение алкогольного абстинентного синдрома (1 сутки)</t>
  </si>
  <si>
    <t>Фильтрационный плазмаферез (1 сеанс)</t>
  </si>
  <si>
    <t>Первичный ( или отсроченный ) эпиневральный шов</t>
  </si>
  <si>
    <t>Круглосуточный сестринский пост</t>
  </si>
  <si>
    <t>Содержание:</t>
  </si>
  <si>
    <t>СТАЦИОНАР (Услуги круглосуточного пребывания</t>
  </si>
  <si>
    <t>и оперативного лечения)</t>
  </si>
  <si>
    <t>кардиологическое №2 (для больных с нарушением ритма сердца)</t>
  </si>
  <si>
    <t>Пребывание родственника больного в палате (без питания)</t>
  </si>
  <si>
    <t>Наименование отделения</t>
  </si>
  <si>
    <t>Осмотр (без проведения леч.диагностич.мероприятий)</t>
  </si>
  <si>
    <t>Люмбальная пункция</t>
  </si>
  <si>
    <t>Ламинэктомия с удалением опухоли спинного мозга</t>
  </si>
  <si>
    <t>Острый панкреатит, лапароскопическое дренирование</t>
  </si>
  <si>
    <t>Холецистэктомия из мини-лапаротомного доступа</t>
  </si>
  <si>
    <t>Декомпрессивная ляминэктомия с ревизией спинного мозга.</t>
  </si>
  <si>
    <t>Диагностическая видеолапароскопия, ревизия органов брюшной полости</t>
  </si>
  <si>
    <t>Операция: шов ахиллова сухожилия</t>
  </si>
  <si>
    <t>Протезирование передней крестообразной связки</t>
  </si>
  <si>
    <t>Проведение регионарной анестезии</t>
  </si>
  <si>
    <t>Спинномозговая анестезия  +  седатация</t>
  </si>
  <si>
    <t>Проведение перидуральной анестезии</t>
  </si>
  <si>
    <t>Проведение перидуральной + спинномозговой анестезии (комбинированная)</t>
  </si>
  <si>
    <t>Восстановительная операция на коленном суставе</t>
  </si>
  <si>
    <t>Восстановление сухожилия бицепса</t>
  </si>
  <si>
    <t>Плевральная пункция</t>
  </si>
  <si>
    <t>Дакриоцисториностомия</t>
  </si>
  <si>
    <t xml:space="preserve">Выездной консультативный прием (врач высшей категории) </t>
  </si>
  <si>
    <t>Оказание выездной медицинской помощи нейрохирургической бригадой</t>
  </si>
  <si>
    <t>Оказание выездной медицинской помощи ангиохирургической бригадой</t>
  </si>
  <si>
    <t>Операции на средних и нижних носовых раковинах (вазотомия, удаление гипертрофированных задних концов, латеропозиция)</t>
  </si>
  <si>
    <t>гнойной хирургии</t>
  </si>
  <si>
    <t>УЗИ органов мочеполовой системы (почек)</t>
  </si>
  <si>
    <t>УЗИ органов мочеполовой системы (мочевого пузыря и простаты)</t>
  </si>
  <si>
    <t>Передний корпородез без учета стоимости пластины</t>
  </si>
  <si>
    <t xml:space="preserve">гастроэнтерологическое </t>
  </si>
  <si>
    <t>кардиологическое №3</t>
  </si>
  <si>
    <t xml:space="preserve">неврологическое для больных с наруш-ем мозгов.кровообр-ния </t>
  </si>
  <si>
    <t xml:space="preserve">острых отравлений                    </t>
  </si>
  <si>
    <t>Чреспузырная простатэктомия (аденомэктамия)</t>
  </si>
  <si>
    <t>Чрескожная нефролитолапоксия при коралловидных камнях почек</t>
  </si>
  <si>
    <t>Чрескожная нефролитоэкстракция (удаление камней почек)</t>
  </si>
  <si>
    <t>Чрескожная нефролитолапоксия (удаление камней с дроблением)</t>
  </si>
  <si>
    <t>Чрескожная пункция кисты почек со склерозированием</t>
  </si>
  <si>
    <t>Стоимость 1 койко-дня в 1 мест.палате отделений стационара</t>
  </si>
  <si>
    <t>Проведение в/в анастезии с Диприваном</t>
  </si>
  <si>
    <t>Проведение интубационного наркоза с диприваном с искусст.кровообращением</t>
  </si>
  <si>
    <t>Стоимость 1 койко-дня в 2-х мест.палате отделений стационара</t>
  </si>
  <si>
    <t>Стоимость 1 койко-дня в 3-х мест.палате отделений стационара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</si>
  <si>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</si>
  <si>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</si>
  <si>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высшей квалификац.категории, зав.отделением (повторный)</t>
  </si>
  <si>
    <t>Консультативный прием врача доцента, к.м.н., д.м.н. (повторный)</t>
  </si>
  <si>
    <t>Флегмона дна полости рта, флегмона одного пространства *</t>
  </si>
  <si>
    <t>Свищи предушные ("Сургитрон")</t>
  </si>
  <si>
    <t>Цистотомия ("Сургитрон")</t>
  </si>
  <si>
    <t>Удаление подчелюстной слюнной железы ("Сургитрон")</t>
  </si>
  <si>
    <t>Удаление опухоли слюнной железы ("Сургитрон")</t>
  </si>
  <si>
    <t>Удаление больших гемангиом и лимфангиом ("Сургитрон")</t>
  </si>
  <si>
    <t>Отделение гинекологическое</t>
  </si>
  <si>
    <t>ГБУЗ   "Областная клиническая больница №  3"</t>
  </si>
  <si>
    <t xml:space="preserve">Продленная вено-венозная гемофильтрация продолжительностью до 24 часов  </t>
  </si>
  <si>
    <t xml:space="preserve">Продленная вено-венозная гемофильтрация продолжительностью от 24 до 48 часов  </t>
  </si>
  <si>
    <t xml:space="preserve">Продленная вено-венозная гемофильтрация продолжительностью  от 48 до 72 часов  </t>
  </si>
  <si>
    <t>Примечание: * без учета анестезии</t>
  </si>
  <si>
    <t>Удаление доброкачественных новообразований мягких тканей ("Сургитрон")</t>
  </si>
  <si>
    <t>Приобретенные деформации лица мягких тканей ("Сургитрон")</t>
  </si>
  <si>
    <t>Операции на нижней носовой раковине (вазатомия, удаление гипертрофированных задних отделов, латеропозиция)</t>
  </si>
  <si>
    <t>Миопия (дистрофии сетчатки)</t>
  </si>
  <si>
    <t>Атрофия зрительного нерва с электростимуляцией</t>
  </si>
  <si>
    <t>РСП Ретросклеропломбирование</t>
  </si>
  <si>
    <t>Эвисцероэнуклеация (без дорогостоящих расходных материалов)</t>
  </si>
  <si>
    <t xml:space="preserve">Цистэктомия  </t>
  </si>
  <si>
    <t>Цистэктомия   ("Сургитрон")</t>
  </si>
  <si>
    <t>Цистэктомия и гайморотомия</t>
  </si>
  <si>
    <t>Экстракция катаракты простая (или с имплантацией ИОЛ без стоимости расходных материалов)</t>
  </si>
  <si>
    <t>Экстракция катаракты с имплантацией ИОЛ МФФ</t>
  </si>
  <si>
    <t>Реконструктивные операции глаза</t>
  </si>
  <si>
    <t>Реконструктивные операции орбиты</t>
  </si>
  <si>
    <t>Лазерная гониопунктура (при глаукоме) (1 глаз)</t>
  </si>
  <si>
    <t>Фрагментация остатков хрусталиковых масс (1 глаз)</t>
  </si>
  <si>
    <t>Дисцизия задней капсулы (1 глаз)</t>
  </si>
  <si>
    <t>Лазерная коагуляция в центральных отделах глазного дна и 4-х сегментах экваторных зон (1 глаз)</t>
  </si>
  <si>
    <t>Периферическая профилактическая лазерокоагуляция (ППЛК) (1 глаз)</t>
  </si>
  <si>
    <t>Лазерная иридэктомия (1 глаз)</t>
  </si>
  <si>
    <t>Биомикроофтальмоскопия (1 глаз)</t>
  </si>
  <si>
    <t>Биомикроскопия переднего отдела глаза (1 глаз)</t>
  </si>
  <si>
    <t>Склеропластика (1глаз)</t>
  </si>
  <si>
    <t>Лазерный кабинет:</t>
  </si>
  <si>
    <t>Лечение и лечебно-диагностические процедуры:</t>
  </si>
  <si>
    <t>гастроэнтерологическое</t>
  </si>
  <si>
    <t>Оптическая когерентная томография сетчатки (1 глаз)</t>
  </si>
  <si>
    <t>Венэктомия БПВ, МПВ</t>
  </si>
  <si>
    <t>Зубной кабинет (Поликлиника, стационар)</t>
  </si>
  <si>
    <t>Восстановление разрушенной коронки зуба (однокорневого зуба)</t>
  </si>
  <si>
    <t>Восстановление разрушенной коронки зуба (многокорневого зуба)</t>
  </si>
  <si>
    <t>Оказание первой помощи при контузиях различной степени тяжести, химических и термических ожогах</t>
  </si>
  <si>
    <t>Консультативный прием по заболеваниям век и коньюктивы</t>
  </si>
  <si>
    <t>Консультативный прием по заболеваниям внутренних отделов глаза</t>
  </si>
  <si>
    <t>Раздел  2</t>
  </si>
  <si>
    <t>Проведение спинальной анестезии (за 1 час)</t>
  </si>
  <si>
    <t>Блефаропластика (косметическая) обычный объем 2 века</t>
  </si>
  <si>
    <t>Блефаропластика (косметическая) расширенный объем 2 века</t>
  </si>
  <si>
    <t>Коррекция птоза век</t>
  </si>
  <si>
    <t>кардиологическое №1(для больных инфарктом миакарда)</t>
  </si>
  <si>
    <t xml:space="preserve">урологическое № 1 </t>
  </si>
  <si>
    <t>Неврологическое для бол-ых с нарушением мозг-го кровообр-ия</t>
  </si>
  <si>
    <t xml:space="preserve">Проведение внутривенной анестезии (до 30 мин.) для эндоскопического и гинекологического отделений </t>
  </si>
  <si>
    <t>Удаление ретинированных зубов с использованием УЗ-системы</t>
  </si>
  <si>
    <t>Удаление ретинированных зубов с использованием физиодиспенсера (за 1 зуб, без учета стоимости фрезы)</t>
  </si>
  <si>
    <t>Иссечение лигатурных свищей</t>
  </si>
  <si>
    <t>Геморроидэктомия</t>
  </si>
  <si>
    <t>Ампутация голени</t>
  </si>
  <si>
    <t>Некрэктомия</t>
  </si>
  <si>
    <t>Обструктивная резекция толстой кишки</t>
  </si>
  <si>
    <t>Иссечение анальной трещины</t>
  </si>
  <si>
    <t>Лапаротомия, рассечение спаек</t>
  </si>
  <si>
    <t>Перитонит</t>
  </si>
  <si>
    <t>Осложненная аппендектомия</t>
  </si>
  <si>
    <t>Пластика костного дефекта с косметическим компонентом</t>
  </si>
  <si>
    <t>Клипирование аневризмы сосудов мозга</t>
  </si>
  <si>
    <t>Рентгенография слезных путей и слезного мешка</t>
  </si>
  <si>
    <t>Массаж век</t>
  </si>
  <si>
    <t xml:space="preserve">Обследование на демодекоз (в т.ч. взятие материала) </t>
  </si>
  <si>
    <t>Тонография</t>
  </si>
  <si>
    <t>Гониоскопия</t>
  </si>
  <si>
    <t>Цитология</t>
  </si>
  <si>
    <t>Гистология</t>
  </si>
  <si>
    <t>Осмотр глазного дна</t>
  </si>
  <si>
    <t>Трабекулопластика</t>
  </si>
  <si>
    <t xml:space="preserve">Снятие швов </t>
  </si>
  <si>
    <t>Криоретинопексия</t>
  </si>
  <si>
    <t>Удаление доброкачественных образований век</t>
  </si>
  <si>
    <t xml:space="preserve">кардиологическое №3 </t>
  </si>
  <si>
    <t>Операция по поводу косоглазия</t>
  </si>
  <si>
    <t>Энуклеация</t>
  </si>
  <si>
    <t>Аутолимфосорбция или реваскуляризация</t>
  </si>
  <si>
    <t>Экстракция катаракты с имплантацией ИОЛ</t>
  </si>
  <si>
    <t>гинекологическое</t>
  </si>
  <si>
    <t>Промывание слезоносовых путей</t>
  </si>
  <si>
    <t>I категория</t>
  </si>
  <si>
    <t>II категория</t>
  </si>
  <si>
    <t>Гистероскопия (с использованием видеостойки "К.Storz")</t>
  </si>
  <si>
    <t>Комплексное противоспалительное лечение</t>
  </si>
  <si>
    <t>Пластика коньюктивы, сводов век</t>
  </si>
  <si>
    <t>Послойная кератопластика</t>
  </si>
  <si>
    <t>Сквозная кератопластика</t>
  </si>
  <si>
    <t>Удаление птеригиума (халязиона)</t>
  </si>
  <si>
    <t>Увеит</t>
  </si>
  <si>
    <t>Атрофия зрительного нерва</t>
  </si>
  <si>
    <t>медицинской реабилитации</t>
  </si>
  <si>
    <t>Отделение острых отравлений</t>
  </si>
  <si>
    <t>Операции на 12 п.к.</t>
  </si>
  <si>
    <t>Эхинококкэктомия</t>
  </si>
  <si>
    <t>Психофизиологическая коррекция зрения у больных с нарушением зрения (1 занятие)</t>
  </si>
  <si>
    <t>Приемное отделение</t>
  </si>
  <si>
    <t>Осмотр дежурного врача</t>
  </si>
  <si>
    <t>Хелик-тест</t>
  </si>
  <si>
    <t>Резекция толстой кишки</t>
  </si>
  <si>
    <t>ПХО раны</t>
  </si>
  <si>
    <t>Перевязка</t>
  </si>
  <si>
    <t>Стабилизирующая операция на позвоночнике с применением транспедикулярного фиксатора</t>
  </si>
  <si>
    <r>
      <t xml:space="preserve">Масочный наркоз </t>
    </r>
    <r>
      <rPr>
        <sz val="11.5"/>
        <rFont val="Times New Roman"/>
        <family val="1"/>
        <charset val="204"/>
      </rPr>
      <t>(до 1 часа)</t>
    </r>
  </si>
  <si>
    <t>Проведение спинальной анастезии (до 3 часов)</t>
  </si>
  <si>
    <t>Проведение эпидуральной анестезии (до 5 часов)</t>
  </si>
  <si>
    <t>Проведение внутривенной анестезии (до 1 часа)</t>
  </si>
  <si>
    <t>Проведение региональной (проводниковой) анестезии</t>
  </si>
  <si>
    <t>Проведение интубационного наркоза с Диприваном (5 часов)</t>
  </si>
  <si>
    <t>Уретропексия синтетической сетчатой петлей (без стоимости сетчатого эндопротеза)</t>
  </si>
  <si>
    <t>Экстравагинальная транспозиция уретры</t>
  </si>
  <si>
    <t>Трансвагинальная реконструкция тазового дна синтетическим сетчатым эндопротезом (без учета стоимости сетчатого эндопротеза)</t>
  </si>
  <si>
    <t>Циркумцизия</t>
  </si>
  <si>
    <t>Резекция уретры</t>
  </si>
  <si>
    <t>Резекция лоханочно-мочеточникового сегмента</t>
  </si>
  <si>
    <t>Закрытие пузырно-влагалищного свища</t>
  </si>
  <si>
    <t>Орхфуникулэктомия</t>
  </si>
  <si>
    <t>Цистостомия, цистолитостомия</t>
  </si>
  <si>
    <t>Операция Иванессевича</t>
  </si>
  <si>
    <t>Операции на почке и мочеточнике (ревизия,декапсуляция, пиелолитотомия, нефростомия, уретеролитотомия)</t>
  </si>
  <si>
    <t>Операции на мошонке (при гидроцеле, орхэктомия, эпидидимэктомия, иссечение сперматоцеле)</t>
  </si>
  <si>
    <t>Иссечение олеогранулемы</t>
  </si>
  <si>
    <t>Букальная пластика уретры</t>
  </si>
  <si>
    <t>Резекция почки</t>
  </si>
  <si>
    <t xml:space="preserve">* Примечание: В стоимость операций не включена стоимость дорогостоящих расходных материалов </t>
  </si>
  <si>
    <t>Эндопротезирование тазобедренного сустава (без стоимости эндопротеза)</t>
  </si>
  <si>
    <t xml:space="preserve">Операция на позвоночнике II этап: Передний корпородез </t>
  </si>
  <si>
    <t>Лапароскопическая аппендектомия (осложненный аппендицит)</t>
  </si>
  <si>
    <t>Ушивание прободной язвы 12 п.к (лапаротомический метод)</t>
  </si>
  <si>
    <t>Послеоперационная вентральная грыжа, рецедивная свободная (классическое грыжесечение)</t>
  </si>
  <si>
    <t xml:space="preserve">Выездной консультативный прием (врач высшей категории) для кардиодиспансера (в дневное время) </t>
  </si>
  <si>
    <t xml:space="preserve">Выездной консультативный прием (врач высшей категории) для кардиодиспансера (в ночное время) </t>
  </si>
  <si>
    <t>Артроскопия коленного/плечевого сустава</t>
  </si>
  <si>
    <t>Послеоперационная вентральная грыжа, рецедивная свободная (грыжесечение с аллопластикой)</t>
  </si>
  <si>
    <t>Проведение интубационного наркоза с Диприваном (1 час)</t>
  </si>
  <si>
    <r>
      <t xml:space="preserve">Масочный наркоз </t>
    </r>
    <r>
      <rPr>
        <sz val="11.5"/>
        <rFont val="Times New Roman"/>
        <family val="1"/>
        <charset val="204"/>
      </rPr>
      <t>(до 2 часов)</t>
    </r>
  </si>
  <si>
    <t>Свободная грыжа (паховая, бедренная, пупочная, спигелеевой линии) лапароскопическое грыжесечение с аллопластикой</t>
  </si>
  <si>
    <t xml:space="preserve">Свободная грыжа (паховая, бедренная, пупочная, спигелеевой линии) </t>
  </si>
  <si>
    <t>Свободная грыжа (паховая, бедренная, пупочная, спигелеевой линии) операция с аллопластикой</t>
  </si>
  <si>
    <t>Хронический холецистит (Лапароскопическая холецистэктомия)</t>
  </si>
  <si>
    <t>Острый холецистит (Лапароскопическая холецистэктомия )</t>
  </si>
  <si>
    <t>Хронический холецистит (Мини-лапаротомная холецистэктомия )</t>
  </si>
  <si>
    <t>Операции на толстой кишке</t>
  </si>
  <si>
    <t>Коррекция внутренней сонной артерии</t>
  </si>
  <si>
    <t>Операции 1-ой категории:</t>
  </si>
  <si>
    <t>Операции 2-ой категории:</t>
  </si>
  <si>
    <t>Операции 3-ей категории:</t>
  </si>
  <si>
    <t>Операции 4-ой категории:</t>
  </si>
  <si>
    <t>Интравитреальное введение лекарственного препарата</t>
  </si>
  <si>
    <t>Цистотомия</t>
  </si>
  <si>
    <t>Удаление подчелюстной слюнной железы</t>
  </si>
  <si>
    <t xml:space="preserve">Удаление доброкачественных новообразований мягких тканей </t>
  </si>
  <si>
    <t>Остотомия при неправильном консолидирующим переломе</t>
  </si>
  <si>
    <t>Гайморотомия</t>
  </si>
  <si>
    <t>Секвестрэктомия</t>
  </si>
  <si>
    <t>Удаление опухоли слюнной железы</t>
  </si>
  <si>
    <t>Удаление больших гемангиом и лимфангиом</t>
  </si>
  <si>
    <t xml:space="preserve">Приобретенные деформации лица мягких тканей  </t>
  </si>
  <si>
    <t>УЗИ (1 глаз)</t>
  </si>
  <si>
    <t>ЭФИ сетчатки (1 глаз)</t>
  </si>
  <si>
    <t>Лобильность и КЧСМ зрительного нерва (1 глаз)</t>
  </si>
  <si>
    <t>Исследование полей зрения (1 глаз)</t>
  </si>
  <si>
    <t>Удаление опухоли челюсти без нарушения непрерывности кости</t>
  </si>
  <si>
    <t xml:space="preserve">Удаление опухоли с резекцией челюсти </t>
  </si>
  <si>
    <t>Удаление опухоли с резекцией челюсти с восстановлением челюсти</t>
  </si>
  <si>
    <t>Анамалия прикуса</t>
  </si>
  <si>
    <t>ГБУЗ "Областная клиническая больница № 3"</t>
  </si>
  <si>
    <t>УФО крови (1 сеанс)</t>
  </si>
  <si>
    <t>Коррегирующая операция на стопе</t>
  </si>
  <si>
    <t>Свищи предушные</t>
  </si>
  <si>
    <t>Пребывание больного в 2-х мест.палате (в т.ч.НДС):</t>
  </si>
  <si>
    <t>Искусственный аборт до 11-12 недель беременности (в т.ч.мини-аборт) с техническими сложностями</t>
  </si>
  <si>
    <t xml:space="preserve">I   категория </t>
  </si>
  <si>
    <t xml:space="preserve">II  категория </t>
  </si>
  <si>
    <t xml:space="preserve">III категория </t>
  </si>
  <si>
    <t xml:space="preserve">IY категория </t>
  </si>
  <si>
    <t xml:space="preserve">Шлифовка лба </t>
  </si>
  <si>
    <t xml:space="preserve">Шлифовка верхних век </t>
  </si>
  <si>
    <t xml:space="preserve">Шлифовка нижних век </t>
  </si>
  <si>
    <t xml:space="preserve">Шлифовка носа </t>
  </si>
  <si>
    <t>Стационарная помощь:</t>
  </si>
  <si>
    <t xml:space="preserve">Рубцы, посттравматические ожоги, сосудистый пигментный невус на участке 1х1 см </t>
  </si>
  <si>
    <t xml:space="preserve">Татуировка на участке 1х1см </t>
  </si>
  <si>
    <t xml:space="preserve">Шлифовка подбородка </t>
  </si>
  <si>
    <t xml:space="preserve">Шлифовка верхней губы </t>
  </si>
  <si>
    <t>Шлифовка щек</t>
  </si>
  <si>
    <t>Лазерная деструкция фибринных тяжей в передней камере при артифакии</t>
  </si>
  <si>
    <t>Проведение интубационного наркоза с Севораном (3 часа)</t>
  </si>
  <si>
    <t>Распломбировка двух каналов зуба,пломбированных пастой</t>
  </si>
  <si>
    <t>Распломбировка трех каналов зуба,пломбированных пастой</t>
  </si>
  <si>
    <t>Шифр</t>
  </si>
  <si>
    <t>Операции:</t>
  </si>
  <si>
    <t>Отделение челюстно-лицевой хирургии</t>
  </si>
  <si>
    <t>III категория</t>
  </si>
  <si>
    <t>IY категория</t>
  </si>
  <si>
    <t>урологическое № 3</t>
  </si>
  <si>
    <t>Авторефрактометрия</t>
  </si>
  <si>
    <t>Факоэмульсификация катаракты с имплантацией интраокулярной линзы (мягкоэластичная отечественная)</t>
  </si>
  <si>
    <t>Факоэмульсификация катаракты без имплантации интраокулярной линзы</t>
  </si>
  <si>
    <t>Выписка дубликата листа нетрудоспособности*</t>
  </si>
  <si>
    <t>Справка для страховых компаний</t>
  </si>
  <si>
    <t>Внутривенная анестезия</t>
  </si>
  <si>
    <t>Отделение нейрохирургическое №1</t>
  </si>
  <si>
    <t>Подбор очков</t>
  </si>
  <si>
    <t>Отделение</t>
  </si>
  <si>
    <t>пульмонологическое</t>
  </si>
  <si>
    <t xml:space="preserve">хирургическое №1 </t>
  </si>
  <si>
    <t>хирургическое №2</t>
  </si>
  <si>
    <t xml:space="preserve">челюстно-лицевой хирургии </t>
  </si>
  <si>
    <t>Распломбировка одного корневого канала,пломбированного пастой</t>
  </si>
  <si>
    <t>Примечание:</t>
  </si>
  <si>
    <t>Уретроцистоскопия</t>
  </si>
  <si>
    <t>УЗИ ректальным датчиком</t>
  </si>
  <si>
    <t>Биопсия почек</t>
  </si>
  <si>
    <t>Пульмонологическое</t>
  </si>
  <si>
    <t>Гастроэтерологическое</t>
  </si>
  <si>
    <t>Неврологическое</t>
  </si>
  <si>
    <t xml:space="preserve">Хирургическое № 1 </t>
  </si>
  <si>
    <t>Хирургическое № 2</t>
  </si>
  <si>
    <t xml:space="preserve">Гнойной хирургии </t>
  </si>
  <si>
    <t xml:space="preserve">Челюстно-лицевой хирургии </t>
  </si>
  <si>
    <t xml:space="preserve">Офтальмологическое </t>
  </si>
  <si>
    <t>Сосудистой хирургии</t>
  </si>
  <si>
    <t>Гинекологическое</t>
  </si>
  <si>
    <t>Острых отравлений</t>
  </si>
  <si>
    <t>Вскрытие и дреннирование абцесса, фурункула, гидроаденита</t>
  </si>
  <si>
    <t>Вскрытие и дреннирование межмышечных флегмон и абцессов</t>
  </si>
  <si>
    <t>Ампутация 1 пальца</t>
  </si>
  <si>
    <t>Ампутация бедра</t>
  </si>
  <si>
    <t>Биопсия предстательной железы с ректальным датчиком</t>
  </si>
  <si>
    <t>Трансуретральная резекция мочевого пузыря (опухоль мочев. пуз.)</t>
  </si>
  <si>
    <t>Трансуретральная резекция аденомы предстательной железы</t>
  </si>
  <si>
    <t>Внутренняя оптическая уретеролитолапоксия</t>
  </si>
  <si>
    <t xml:space="preserve">Внутренняя оптическая уретеролитоэкстракция </t>
  </si>
  <si>
    <t>Минискэктомия</t>
  </si>
  <si>
    <t>Удаление титановых имплантантов из позвоночника</t>
  </si>
  <si>
    <t>Колостомия</t>
  </si>
  <si>
    <t>Краниопластика аутокостью</t>
  </si>
  <si>
    <t>Вентральный спондилодез. Металлосинтез</t>
  </si>
  <si>
    <t>Имплантация ЭКС  (без стоимости ЭКС)</t>
  </si>
  <si>
    <t>Транспортировка больных по районам:</t>
  </si>
  <si>
    <t>Калининский, Курчатовский р-ны (до10 км.)</t>
  </si>
  <si>
    <t>Советский, Центральный р-ны (от 10 до 20 км.)</t>
  </si>
  <si>
    <t>Металлургический, Ленинский, Тракторозаводский р-ны, п.Новосинеглазово (свыше 20 км.)</t>
  </si>
  <si>
    <t>Транспедикулярная фиксация позвоночника</t>
  </si>
  <si>
    <t>Металлосинтез конечностей</t>
  </si>
  <si>
    <t xml:space="preserve">Остеотомия  </t>
  </si>
  <si>
    <t>Металлосинтез бедра</t>
  </si>
  <si>
    <t>мозгового кровообращения</t>
  </si>
  <si>
    <t xml:space="preserve">Пребывание родственника больного в палате </t>
  </si>
  <si>
    <t>Ушивание гастростомы</t>
  </si>
  <si>
    <t>Пластика рубцовых деформаций век при ожогах и травме</t>
  </si>
  <si>
    <t xml:space="preserve">Первичная хирургическая обработка раны глаза </t>
  </si>
  <si>
    <t>Первичная хирургическая обработка век с пластикой слезных канальцев</t>
  </si>
  <si>
    <t>Пластика орбиты при травме орбиты и ее последствиях</t>
  </si>
  <si>
    <t>Послойная кератопластика с применением аллоплантов при травме глаза и ее последствиях</t>
  </si>
  <si>
    <t>Кератопротезирование при последствиях ожогов глаз</t>
  </si>
  <si>
    <t>Экстракция травматической катаракты с имплантацией ИОЛ</t>
  </si>
  <si>
    <t xml:space="preserve">Микрохирургическое удаление новообразований оболочек головного мозга </t>
  </si>
  <si>
    <t>Трепанация черепа с удалением внутричерепной гемотомы, вдавленных отломков при черепномозговой травме</t>
  </si>
  <si>
    <t>Реваскуляризация головного мозга "ЭИКМА"</t>
  </si>
  <si>
    <t>Иссечение копчиковой кисты</t>
  </si>
  <si>
    <t>Металлосинтез лонного сочленения</t>
  </si>
  <si>
    <t>Замена ЭКС  (без стоимости ЭКС)</t>
  </si>
  <si>
    <t>Наложение фиксации или шинирующего устройства перед операцией</t>
  </si>
  <si>
    <t>Флегмона дна полости рта, флегмона множественных клетчаточных пространств*</t>
  </si>
  <si>
    <t>418, 420</t>
  </si>
  <si>
    <t>неврологическое для больных с нарушением мозгового кровообращения</t>
  </si>
  <si>
    <t>520, 507</t>
  </si>
  <si>
    <t>Уретропексия синтетической сетчатой петлей (с установкой сетчатого эндопротеза "Урослинг")</t>
  </si>
  <si>
    <t>Трансвагинальная реконструкция тазового дна синтетическим сетчатым эндопротезом (Пелвикс полный)</t>
  </si>
  <si>
    <t>Трансвагинальная реконструкция тазового дна синтетическим сетчатым эндопротезом (Пелвикс передний)</t>
  </si>
  <si>
    <t>Трансвагинальная реконструкция тазового дна синтетическими сетчатыми эндопротезами (Пелвикс передний; Урослинг 1)</t>
  </si>
  <si>
    <t>Трансвагинальная реконструкция тазового дна синтетическим сетчатым эндопротезом (Урослинг 1)</t>
  </si>
  <si>
    <t>Комбинированная спинально-эпидуральная анальгезия в родах</t>
  </si>
  <si>
    <t>Спинномозговая анальгезия в родах</t>
  </si>
  <si>
    <t>Спинномозговая анестезия при операции кесарева сечение</t>
  </si>
  <si>
    <t>Эндотрахеальный наркоз при операции кесарева сечения</t>
  </si>
  <si>
    <t>Длительная эпидуральная анальгезия в родах</t>
  </si>
  <si>
    <t>Лечебный акушерский наркоз</t>
  </si>
  <si>
    <t>Пребывание больного в 3-х мест.палате (в т.ч.НДС):</t>
  </si>
  <si>
    <t>Глаукома-медикаментозное лечение</t>
  </si>
  <si>
    <t>Перевязка при гнойных заболеваниях кожи и подкожной клетчатки</t>
  </si>
  <si>
    <t>Глаукома-классический метод с опер.лечением</t>
  </si>
  <si>
    <t>Механическая факофрагментация на базе малых тонельных разрезов (импортный)</t>
  </si>
  <si>
    <t>Механическая факофрагментация на базе малых тонельных разрезов (отечественный)</t>
  </si>
  <si>
    <t>Механическая факофрагментация на базе малых тонельных разрезов (без расх.материалов)</t>
  </si>
  <si>
    <t>Эвисцероэнуклеация (с формированием опорно-двигательной культи)</t>
  </si>
  <si>
    <t>Эвисцероэнуклеация (с аллоплантами)</t>
  </si>
  <si>
    <t>Пластика коньюктивы, сводов век (при ожогах и их последствиях)</t>
  </si>
  <si>
    <t>Венэктомия по Мюллер (без компрессионного трикотажа)</t>
  </si>
  <si>
    <t>Проведение интубационного наркоза с Диприваном (2 часа)</t>
  </si>
  <si>
    <t>Проведение интубационного наркоза с Диприваном (3 часа)</t>
  </si>
  <si>
    <t>Проведение интубационного наркоза с Диприваном (4 часа)</t>
  </si>
  <si>
    <t>Введение, удаление ВМС  (без ст-ти ВМС)</t>
  </si>
  <si>
    <t>Введение, удаление ВМС (без ст-ти ВМС)</t>
  </si>
  <si>
    <t>Искусственный аборт до 10 недель беременности (в т.ч.мини-аборт)</t>
  </si>
  <si>
    <t>Искусственный аборт до 10 недель беременности (в т.ч.мини-аборт) с техническими сложностями</t>
  </si>
  <si>
    <t>Искусственный аборт до 11-12 недель беременности (в т.ч.мини-аборт)</t>
  </si>
  <si>
    <t>Консультативный прием врача (первичный)</t>
  </si>
  <si>
    <t>Консультативный прием врача (повторный)</t>
  </si>
  <si>
    <t>Радикальная простатэктомия</t>
  </si>
  <si>
    <t>Радикальная нефрэктомия</t>
  </si>
  <si>
    <t>Синусоскопия с удалением кист верхнечелюстных пазух</t>
  </si>
  <si>
    <t>Эндоскопическая септопластика с операцией на средних или нижних носовых раковинах</t>
  </si>
  <si>
    <t>Эндоскопическое удаление кист основной пазухи</t>
  </si>
  <si>
    <t>Эндоскопическая полипэтмоидотомия (операции на передней группе околоносовых пазух)</t>
  </si>
  <si>
    <t>Операции на задней группе околоносовых пазух</t>
  </si>
  <si>
    <t>Эндоназальная пластика ликворных свищей</t>
  </si>
  <si>
    <t xml:space="preserve">Лечение среднего кариеса </t>
  </si>
  <si>
    <t>Снятие пломбы</t>
  </si>
  <si>
    <t>Отделение анестезиологии-реанимации № 3</t>
  </si>
  <si>
    <t xml:space="preserve">Лечение глубокого кариеса </t>
  </si>
  <si>
    <t>Лечение пульпита один канал</t>
  </si>
  <si>
    <t>Лечение пульпита два канала</t>
  </si>
  <si>
    <t>Лечение пульпита три канала</t>
  </si>
  <si>
    <t>Лазерная дисцизия секундарной катаракты</t>
  </si>
  <si>
    <t>Хронический и острый холецистит с применением ультразвукового диссектора ZERRING (Лапароскопическая холецистэктомия)</t>
  </si>
  <si>
    <t>Аорто-бифеморальное шунтирование</t>
  </si>
  <si>
    <t>Удаление опухоли головного мозга</t>
  </si>
  <si>
    <t>Аспирационная биопсия</t>
  </si>
  <si>
    <t>Местное лечение (ванночки)</t>
  </si>
  <si>
    <t>Орошение полости матки лекарственными смесями</t>
  </si>
  <si>
    <t>Диагностическое выскабливание</t>
  </si>
  <si>
    <t>Удаление инородного тела</t>
  </si>
  <si>
    <t>Лапароскопическая слив-резекция желудка (бариатрическая хирургия или хирургическая коррекция веса)</t>
  </si>
  <si>
    <t>Лапароскопическая протезирующая герниопластика грыжи пищеводного отверстия диафрагмы при гастроэзофагеальной рефлюксной болезни</t>
  </si>
  <si>
    <t>Лапароскопическое бандажирование желудка (бариатрическая хирургия или хирургическая коррекция веса)</t>
  </si>
  <si>
    <t>Первичная хирургическая обработка раны при травмах век и коньюктивы</t>
  </si>
  <si>
    <t>Стоимость 1 койко-дня в круглосуточном стационаре ГБУЗ  "ОКБ № 3" *</t>
  </si>
  <si>
    <t>Вскрытие абцессов век и бровей</t>
  </si>
  <si>
    <t xml:space="preserve">сосудистой хирургии </t>
  </si>
  <si>
    <t>608,609,610</t>
  </si>
  <si>
    <t>Отделение пульмонологическое</t>
  </si>
  <si>
    <t>620, 927</t>
  </si>
  <si>
    <t>Пластика слезно-носовых путей при послед-ях травмы органа зрения и придат.аппарата</t>
  </si>
  <si>
    <t>урологическое №2 (детское)</t>
  </si>
  <si>
    <t>Перевязки после первичной хирургической обработки раны при травмах век или коньюктивы и после вскрытия абцессов век или бровей</t>
  </si>
  <si>
    <t>Шифр услуги</t>
  </si>
  <si>
    <t>Для физических, юридических лиц и иностранных граждан, не имеющих полиса мед.страхования</t>
  </si>
  <si>
    <t>нейрохирургическое №2</t>
  </si>
  <si>
    <t>УЗИ органов брюшной полости и почек (комплексно)</t>
  </si>
  <si>
    <t xml:space="preserve">УЗИ щитовидной железы </t>
  </si>
  <si>
    <t>Трепанация черепа и удаление аденомы гипофиза</t>
  </si>
  <si>
    <t xml:space="preserve">нейрохирургическое №1 </t>
  </si>
  <si>
    <t>Проведение интубационного наркоза с Севораном, Десфлюраном (1 час)</t>
  </si>
  <si>
    <t>Проведение интубационного наркоза с Севораном, Десфлюраном (2 часа)</t>
  </si>
  <si>
    <t>Массаж области грудной клетки 1 сеанс (25 мин.)</t>
  </si>
  <si>
    <t>Внутримышечное введение ботулинического токсина типа А</t>
  </si>
  <si>
    <r>
      <t xml:space="preserve">Кардиологическое № 1 </t>
    </r>
    <r>
      <rPr>
        <sz val="10"/>
        <rFont val="Times New Roman"/>
        <family val="1"/>
        <charset val="204"/>
      </rPr>
      <t>(для бол-ых с инфарктом миокарда)</t>
    </r>
  </si>
  <si>
    <r>
      <t xml:space="preserve">Кардиологическое № 2 </t>
    </r>
    <r>
      <rPr>
        <sz val="10"/>
        <rFont val="Times New Roman"/>
        <family val="1"/>
        <charset val="204"/>
      </rPr>
      <t>(для бол-ых с нарушением ритма сердца)</t>
    </r>
  </si>
  <si>
    <t>Кардиологическое № 3</t>
  </si>
  <si>
    <t>Траматолого-ортопедическое</t>
  </si>
  <si>
    <t xml:space="preserve">Урологическое № 1 </t>
  </si>
  <si>
    <t>Урологическое № 3</t>
  </si>
  <si>
    <r>
      <t xml:space="preserve">Урологическое № 2 </t>
    </r>
    <r>
      <rPr>
        <sz val="10"/>
        <rFont val="Times New Roman"/>
        <family val="1"/>
        <charset val="204"/>
      </rPr>
      <t>(детское)</t>
    </r>
  </si>
  <si>
    <t>Нейрохирургическое № 1</t>
  </si>
  <si>
    <t>Нейрохирургическое № 2</t>
  </si>
  <si>
    <t>Анестезиологии-реанимации № 3</t>
  </si>
  <si>
    <t>Реанимации и интенсивной терапии № 1</t>
  </si>
  <si>
    <t>Реанимации и интенсивной терапии № 2</t>
  </si>
  <si>
    <t>Медицинской реабилитации</t>
  </si>
  <si>
    <t>* В стоимость койко-дня входит стоимость следующих медицинских услуг: осмотр врача, обезболивание, кристаллоидные растворы, системы для в/в переливания, шприцы, иглы, перевязочный материал, катетеры, некоторые фармакологические препараты, питание, смена белья по мере загрязнения, но не реже 1 раза в семь дней
** Не входит в стоимость койко-дня: стоимость дорогостоящих медикаментов и расходных материалов, стоимость дорогостоящих договорных исследований, консультации специалистов (кроме специалистов, работающих в отделении)</t>
  </si>
  <si>
    <t>Пахиметрия роговицы (2-х глаз)</t>
  </si>
  <si>
    <t>PRP (плазмолифтинг)</t>
  </si>
  <si>
    <t xml:space="preserve"> Шифр услуги</t>
  </si>
  <si>
    <t>№ палаты</t>
  </si>
  <si>
    <t>Цена,
руб.</t>
  </si>
  <si>
    <t>Пребывание больного в 1 мест. палате повышенной комфортности (в т.ч.НДС)</t>
  </si>
  <si>
    <t>2.0.9.1</t>
  </si>
  <si>
    <t>2.0.9.2</t>
  </si>
  <si>
    <t>2.13.0</t>
  </si>
  <si>
    <t>2.14.0</t>
  </si>
  <si>
    <t>2.15.0</t>
  </si>
  <si>
    <t>2.16.0</t>
  </si>
  <si>
    <t>2.17.0</t>
  </si>
  <si>
    <t>2.18.0</t>
  </si>
  <si>
    <t>2.19.0</t>
  </si>
  <si>
    <t>2.20.0</t>
  </si>
  <si>
    <t>2.21.0</t>
  </si>
  <si>
    <t>2.23.0</t>
  </si>
  <si>
    <t>2.27.0</t>
  </si>
  <si>
    <t>2.28.0</t>
  </si>
  <si>
    <t>2.29.0</t>
  </si>
  <si>
    <t>2.30.0</t>
  </si>
  <si>
    <t>2.4.0</t>
  </si>
  <si>
    <t>2.5.0</t>
  </si>
  <si>
    <t>2.6.0</t>
  </si>
  <si>
    <t>2.7.0</t>
  </si>
  <si>
    <t>2.8.0</t>
  </si>
  <si>
    <t>2.9.0</t>
  </si>
  <si>
    <t>2.10.0</t>
  </si>
  <si>
    <t>2.11.0</t>
  </si>
  <si>
    <t>2.12.0</t>
  </si>
  <si>
    <t>2.1</t>
  </si>
  <si>
    <t>2.27</t>
  </si>
  <si>
    <t>2.30</t>
  </si>
  <si>
    <t>Стоимость, руб.</t>
  </si>
  <si>
    <t>2.1.1</t>
  </si>
  <si>
    <t>2.16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</si>
  <si>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</si>
  <si>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</si>
  <si>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</si>
  <si>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</si>
  <si>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</si>
  <si>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</si>
  <si>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</si>
  <si>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</si>
  <si>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</si>
  <si>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* Примечание: Для физических лиц,иностранных граждан, не имеющих полиса медицинского страхования, обратившихся повторно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</si>
  <si>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</si>
  <si>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</si>
  <si>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</si>
  <si>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</si>
  <si>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</si>
  <si>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</si>
  <si>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</si>
  <si>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</si>
  <si>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</si>
  <si>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</si>
  <si>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</si>
  <si>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2.4.10</t>
  </si>
  <si>
    <t>2.4</t>
  </si>
  <si>
    <t>2.5</t>
  </si>
  <si>
    <t>Отделение гастроэнтерологическое</t>
  </si>
  <si>
    <t>2.5.10</t>
  </si>
  <si>
    <t>2.5.11</t>
  </si>
  <si>
    <t>2.5.12</t>
  </si>
  <si>
    <t>Отделение неврологическое для больных с нарушением</t>
  </si>
  <si>
    <t>2.9</t>
  </si>
  <si>
    <t>2.9.10</t>
  </si>
  <si>
    <t>2.9.11</t>
  </si>
  <si>
    <t>2.9.12</t>
  </si>
  <si>
    <t>2.9.13</t>
  </si>
  <si>
    <t>2.9.14</t>
  </si>
  <si>
    <t>2.9.15</t>
  </si>
  <si>
    <t>2.9.16</t>
  </si>
  <si>
    <t>2.9.17</t>
  </si>
  <si>
    <t>2.9.18</t>
  </si>
  <si>
    <t>2.9.19</t>
  </si>
  <si>
    <t>2.9.20</t>
  </si>
  <si>
    <t>2.9.21</t>
  </si>
  <si>
    <t>2.9.22</t>
  </si>
  <si>
    <t>2.9.23</t>
  </si>
  <si>
    <t>2.9.24</t>
  </si>
  <si>
    <t>2.9.25</t>
  </si>
  <si>
    <t>2.9.26</t>
  </si>
  <si>
    <t>2.9.27</t>
  </si>
  <si>
    <t>2.9.28</t>
  </si>
  <si>
    <t>2.9.29</t>
  </si>
  <si>
    <t>2.9.30</t>
  </si>
  <si>
    <t>2.9.31</t>
  </si>
  <si>
    <t>2.9.32</t>
  </si>
  <si>
    <t>2.9.33</t>
  </si>
  <si>
    <t>2.9.34</t>
  </si>
  <si>
    <t>2.9.35</t>
  </si>
  <si>
    <t>2.9.36</t>
  </si>
  <si>
    <t>2.9.37</t>
  </si>
  <si>
    <t>2.9.38</t>
  </si>
  <si>
    <t>2.9.39</t>
  </si>
  <si>
    <t>2.9.40</t>
  </si>
  <si>
    <t>2.9.41</t>
  </si>
  <si>
    <t>2.9.42</t>
  </si>
  <si>
    <t>2.9.43</t>
  </si>
  <si>
    <t>2.9.44</t>
  </si>
  <si>
    <t>2.9.45</t>
  </si>
  <si>
    <t>2.9.46</t>
  </si>
  <si>
    <t>2.9.47</t>
  </si>
  <si>
    <t>2.9.48</t>
  </si>
  <si>
    <t>2.9.49</t>
  </si>
  <si>
    <t>2.9.50</t>
  </si>
  <si>
    <t>2.9.51</t>
  </si>
  <si>
    <t>2.11.10</t>
  </si>
  <si>
    <t>2.11</t>
  </si>
  <si>
    <t>2.11.11</t>
  </si>
  <si>
    <t>2.11.12</t>
  </si>
  <si>
    <t>2.11.13</t>
  </si>
  <si>
    <t>2.11.14</t>
  </si>
  <si>
    <t>2.11.15</t>
  </si>
  <si>
    <t>2.11.16</t>
  </si>
  <si>
    <t>2.11.17</t>
  </si>
  <si>
    <t>2.11.18</t>
  </si>
  <si>
    <t>2.11.19</t>
  </si>
  <si>
    <t>2.11.20</t>
  </si>
  <si>
    <t>2.11.21</t>
  </si>
  <si>
    <t>2.11.22</t>
  </si>
  <si>
    <t>2.11.23</t>
  </si>
  <si>
    <t>2.11.24</t>
  </si>
  <si>
    <t>2.11.25</t>
  </si>
  <si>
    <t>2.11.26</t>
  </si>
  <si>
    <t>2.11.27</t>
  </si>
  <si>
    <t>Отделение травматолого-ортопедическое</t>
  </si>
  <si>
    <t>2.12.10</t>
  </si>
  <si>
    <t>2.12.11</t>
  </si>
  <si>
    <t>2.12.12</t>
  </si>
  <si>
    <t>2.12.13</t>
  </si>
  <si>
    <t>2.12.14</t>
  </si>
  <si>
    <t>2.12.15</t>
  </si>
  <si>
    <t>2.12.16</t>
  </si>
  <si>
    <t>2.12.17</t>
  </si>
  <si>
    <t>2.12.18</t>
  </si>
  <si>
    <t>2.12.19</t>
  </si>
  <si>
    <t>2.12.20</t>
  </si>
  <si>
    <t>2.12.21</t>
  </si>
  <si>
    <t>2.12</t>
  </si>
  <si>
    <t>Отделение хирургическое № 1</t>
  </si>
  <si>
    <t>2.12.22</t>
  </si>
  <si>
    <t>2.12.23</t>
  </si>
  <si>
    <t>2.12.24</t>
  </si>
  <si>
    <t>2.12.25</t>
  </si>
  <si>
    <t>2.12.26</t>
  </si>
  <si>
    <t>2.12.27</t>
  </si>
  <si>
    <t>2.12.28</t>
  </si>
  <si>
    <t>2.12.29</t>
  </si>
  <si>
    <t>2.12.30</t>
  </si>
  <si>
    <t>2.13</t>
  </si>
  <si>
    <t>Отделение хирургическое № 2</t>
  </si>
  <si>
    <t>2.13.10</t>
  </si>
  <si>
    <t>2.13.11</t>
  </si>
  <si>
    <t>2.13.12</t>
  </si>
  <si>
    <t>2.13.13</t>
  </si>
  <si>
    <t>2.13.14</t>
  </si>
  <si>
    <t>2.13.15</t>
  </si>
  <si>
    <t>2.13.16</t>
  </si>
  <si>
    <t>2.13.17</t>
  </si>
  <si>
    <t>2.13.18</t>
  </si>
  <si>
    <t>2.13.19</t>
  </si>
  <si>
    <t>2.13.20</t>
  </si>
  <si>
    <t>2.13.21</t>
  </si>
  <si>
    <t>2.14.21</t>
  </si>
  <si>
    <t>2.13.22</t>
  </si>
  <si>
    <t>2.13.23</t>
  </si>
  <si>
    <t>2.13.24</t>
  </si>
  <si>
    <t>2.13.25</t>
  </si>
  <si>
    <t>2.13.26</t>
  </si>
  <si>
    <t>2.13.27</t>
  </si>
  <si>
    <t>2.13.28</t>
  </si>
  <si>
    <t>2.13.29</t>
  </si>
  <si>
    <t>2.13.30</t>
  </si>
  <si>
    <t>2.14</t>
  </si>
  <si>
    <t>2.14.10</t>
  </si>
  <si>
    <t>2.14.11</t>
  </si>
  <si>
    <t>2.14.12</t>
  </si>
  <si>
    <t>2.14.13</t>
  </si>
  <si>
    <t>2.14.14</t>
  </si>
  <si>
    <t>2.14.15</t>
  </si>
  <si>
    <t>2.14.16</t>
  </si>
  <si>
    <t>2.14.17</t>
  </si>
  <si>
    <t>2.14.18</t>
  </si>
  <si>
    <t>2.14.19</t>
  </si>
  <si>
    <t>2.14.20</t>
  </si>
  <si>
    <t>2.14.22</t>
  </si>
  <si>
    <t>2.14.23</t>
  </si>
  <si>
    <t>2.14.24</t>
  </si>
  <si>
    <t>2.14.25</t>
  </si>
  <si>
    <t>2.14.26</t>
  </si>
  <si>
    <t>2.14.27</t>
  </si>
  <si>
    <t>2.15</t>
  </si>
  <si>
    <t>2.15.10</t>
  </si>
  <si>
    <t>2.15.11</t>
  </si>
  <si>
    <t>2.15.12</t>
  </si>
  <si>
    <t>2.15.13</t>
  </si>
  <si>
    <t>2.15.14</t>
  </si>
  <si>
    <t>2.15.15</t>
  </si>
  <si>
    <t>2.15.16</t>
  </si>
  <si>
    <t>2.15.17</t>
  </si>
  <si>
    <t>2.15.18</t>
  </si>
  <si>
    <t>2.15.19</t>
  </si>
  <si>
    <t>2.15.20</t>
  </si>
  <si>
    <t>2.15.21</t>
  </si>
  <si>
    <t>2.15.22</t>
  </si>
  <si>
    <t>2.15.23</t>
  </si>
  <si>
    <t>2.15.24</t>
  </si>
  <si>
    <t>2.15.25</t>
  </si>
  <si>
    <t>2.15.26</t>
  </si>
  <si>
    <t>2.15.27</t>
  </si>
  <si>
    <t>2.15.28</t>
  </si>
  <si>
    <t>2.15.29</t>
  </si>
  <si>
    <t>2.15.30</t>
  </si>
  <si>
    <t>2.15.31</t>
  </si>
  <si>
    <t>2.15.32</t>
  </si>
  <si>
    <t>2.15.33</t>
  </si>
  <si>
    <t>2.16.10</t>
  </si>
  <si>
    <t>2.16.11</t>
  </si>
  <si>
    <t>2.16.12</t>
  </si>
  <si>
    <t>2.16.13</t>
  </si>
  <si>
    <t>2.16.14</t>
  </si>
  <si>
    <t>2.16.15</t>
  </si>
  <si>
    <t>2.16.16</t>
  </si>
  <si>
    <t>2.16.17</t>
  </si>
  <si>
    <t>2.16.19</t>
  </si>
  <si>
    <t>2.16.18</t>
  </si>
  <si>
    <t>2.16.20</t>
  </si>
  <si>
    <t>2.16.21</t>
  </si>
  <si>
    <t>2.16.22</t>
  </si>
  <si>
    <t>2.16.23</t>
  </si>
  <si>
    <t>2.16.24</t>
  </si>
  <si>
    <t>2.17</t>
  </si>
  <si>
    <t>2.17.10</t>
  </si>
  <si>
    <t>2.17.11</t>
  </si>
  <si>
    <t>2.17.12</t>
  </si>
  <si>
    <t>2.17.13</t>
  </si>
  <si>
    <t>2.17.14</t>
  </si>
  <si>
    <t>2.17.15</t>
  </si>
  <si>
    <t>2.18.10</t>
  </si>
  <si>
    <t>2.18</t>
  </si>
  <si>
    <t>2.18.11</t>
  </si>
  <si>
    <t>2.18.12</t>
  </si>
  <si>
    <t>2.18.13</t>
  </si>
  <si>
    <t>2.18.14</t>
  </si>
  <si>
    <t>2.18.15</t>
  </si>
  <si>
    <t>2.18.16</t>
  </si>
  <si>
    <t>2.18.17</t>
  </si>
  <si>
    <t>2.18.18</t>
  </si>
  <si>
    <t>2.18.19</t>
  </si>
  <si>
    <t>2.18.20</t>
  </si>
  <si>
    <t>2.18.21</t>
  </si>
  <si>
    <t>2.18.22</t>
  </si>
  <si>
    <t>2.18.23</t>
  </si>
  <si>
    <t>2.18.24</t>
  </si>
  <si>
    <t>2.19</t>
  </si>
  <si>
    <t>Отделение нейрохирургическое № 2</t>
  </si>
  <si>
    <t>2.19.10</t>
  </si>
  <si>
    <t>2.19.11</t>
  </si>
  <si>
    <t>2.19.12</t>
  </si>
  <si>
    <t>2.19.13</t>
  </si>
  <si>
    <t>2.19.14</t>
  </si>
  <si>
    <t>2.19.15</t>
  </si>
  <si>
    <t>2.19.16</t>
  </si>
  <si>
    <t>2.19.17</t>
  </si>
  <si>
    <t>2.19.18</t>
  </si>
  <si>
    <t>2.19.19</t>
  </si>
  <si>
    <t>2.19.20</t>
  </si>
  <si>
    <t>2.19.21</t>
  </si>
  <si>
    <t>2.19.22</t>
  </si>
  <si>
    <t>2.19.23</t>
  </si>
  <si>
    <t>2.19.24</t>
  </si>
  <si>
    <t>2.20</t>
  </si>
  <si>
    <t>2.20.10</t>
  </si>
  <si>
    <t>2.20.11</t>
  </si>
  <si>
    <t>2.20.12</t>
  </si>
  <si>
    <t>2.20.13</t>
  </si>
  <si>
    <t>2.20.14</t>
  </si>
  <si>
    <t>2.20.15</t>
  </si>
  <si>
    <t>2.20.16</t>
  </si>
  <si>
    <t>2.20.17</t>
  </si>
  <si>
    <t>2.20.18</t>
  </si>
  <si>
    <t>2.20.19</t>
  </si>
  <si>
    <t>2.20.20</t>
  </si>
  <si>
    <t>2.20.21</t>
  </si>
  <si>
    <t>2.20.22</t>
  </si>
  <si>
    <t>2.20.30</t>
  </si>
  <si>
    <t>2.20.31</t>
  </si>
  <si>
    <t>2.20.32</t>
  </si>
  <si>
    <t>2.20.33</t>
  </si>
  <si>
    <t>2.20.34</t>
  </si>
  <si>
    <t>2.20.35</t>
  </si>
  <si>
    <t>2.20.36</t>
  </si>
  <si>
    <t>2.20.37</t>
  </si>
  <si>
    <t>2.20.38</t>
  </si>
  <si>
    <t>2.20.39</t>
  </si>
  <si>
    <t>2.20.40</t>
  </si>
  <si>
    <t>2.20.41</t>
  </si>
  <si>
    <t>2.20.42</t>
  </si>
  <si>
    <t>2.20.43</t>
  </si>
  <si>
    <t>2.20.44</t>
  </si>
  <si>
    <t>2.20.45</t>
  </si>
  <si>
    <t>2.20.46</t>
  </si>
  <si>
    <t>2.20.47</t>
  </si>
  <si>
    <t>2.20.48</t>
  </si>
  <si>
    <t>2.20.49</t>
  </si>
  <si>
    <t>2.20.50</t>
  </si>
  <si>
    <t>2.20.51</t>
  </si>
  <si>
    <t>2.20.52</t>
  </si>
  <si>
    <t>2.20.53</t>
  </si>
  <si>
    <t>2.20.54</t>
  </si>
  <si>
    <t>2.20.55</t>
  </si>
  <si>
    <t>2.20.56</t>
  </si>
  <si>
    <t>2.20.57</t>
  </si>
  <si>
    <t>2.20.58</t>
  </si>
  <si>
    <t>2.20.59</t>
  </si>
  <si>
    <t>2.20.60</t>
  </si>
  <si>
    <t>2.20.61</t>
  </si>
  <si>
    <t>2.21</t>
  </si>
  <si>
    <t>2.21.20</t>
  </si>
  <si>
    <t>2.21.30</t>
  </si>
  <si>
    <t>2.21.31</t>
  </si>
  <si>
    <t>2.21.32</t>
  </si>
  <si>
    <t>2.21.33</t>
  </si>
  <si>
    <t>2.21.34</t>
  </si>
  <si>
    <t>2.21.35</t>
  </si>
  <si>
    <t>2.21.36</t>
  </si>
  <si>
    <t>2.21.37</t>
  </si>
  <si>
    <t>2.21.38</t>
  </si>
  <si>
    <t>2.21.39</t>
  </si>
  <si>
    <t>2.21.40</t>
  </si>
  <si>
    <t>2.21.41</t>
  </si>
  <si>
    <t>2.21.42</t>
  </si>
  <si>
    <t>2.21.43</t>
  </si>
  <si>
    <t>2.21.44</t>
  </si>
  <si>
    <t>2.21.45</t>
  </si>
  <si>
    <t>2.21.46</t>
  </si>
  <si>
    <t>2.21.50</t>
  </si>
  <si>
    <t>2.21.51</t>
  </si>
  <si>
    <t>2.21.52</t>
  </si>
  <si>
    <t>2.21.53</t>
  </si>
  <si>
    <t>2.21.54</t>
  </si>
  <si>
    <t>2.21.55</t>
  </si>
  <si>
    <t>2.21.56</t>
  </si>
  <si>
    <t>2.21.10</t>
  </si>
  <si>
    <t>2.21.11</t>
  </si>
  <si>
    <t>2.21.12</t>
  </si>
  <si>
    <t>2.21.13</t>
  </si>
  <si>
    <t>2.21.14</t>
  </si>
  <si>
    <t>2.21.15</t>
  </si>
  <si>
    <t>2.21.16</t>
  </si>
  <si>
    <t>2.21.17</t>
  </si>
  <si>
    <t>2.21.18</t>
  </si>
  <si>
    <t>2.21.19</t>
  </si>
  <si>
    <t>2.21.21</t>
  </si>
  <si>
    <t>2.21.22</t>
  </si>
  <si>
    <t>2.21.23</t>
  </si>
  <si>
    <t>2.21.24</t>
  </si>
  <si>
    <t>2.21.25</t>
  </si>
  <si>
    <t>2.21.26</t>
  </si>
  <si>
    <t>2.21.27</t>
  </si>
  <si>
    <t>2.21.28</t>
  </si>
  <si>
    <t>2.21.29</t>
  </si>
  <si>
    <t>2.21.57</t>
  </si>
  <si>
    <t>2.21.58</t>
  </si>
  <si>
    <t>2.21.59</t>
  </si>
  <si>
    <t>2.21.60</t>
  </si>
  <si>
    <t>2.21.61</t>
  </si>
  <si>
    <t>2.21.62</t>
  </si>
  <si>
    <t>2.21.63</t>
  </si>
  <si>
    <t>2.21.64</t>
  </si>
  <si>
    <t>2.21.65</t>
  </si>
  <si>
    <t>2.21.66</t>
  </si>
  <si>
    <t>2.21.67</t>
  </si>
  <si>
    <t>2.21.68</t>
  </si>
  <si>
    <t>2.21.69</t>
  </si>
  <si>
    <t>2.21.70</t>
  </si>
  <si>
    <t>2.21.71</t>
  </si>
  <si>
    <t>2.21.72</t>
  </si>
  <si>
    <t>2.21.73</t>
  </si>
  <si>
    <t>2.21.74</t>
  </si>
  <si>
    <t>2.21.75</t>
  </si>
  <si>
    <t>2.21.76</t>
  </si>
  <si>
    <t>2.21.77</t>
  </si>
  <si>
    <t>2.21.78</t>
  </si>
  <si>
    <t>2.21.79</t>
  </si>
  <si>
    <t>2.21.80</t>
  </si>
  <si>
    <t>2.21.81</t>
  </si>
  <si>
    <t>2.21.82</t>
  </si>
  <si>
    <t>2.21.83</t>
  </si>
  <si>
    <t>2.21.84</t>
  </si>
  <si>
    <t>2.21.85</t>
  </si>
  <si>
    <t>2.21.86</t>
  </si>
  <si>
    <t>2.21.100</t>
  </si>
  <si>
    <t>2.21.101</t>
  </si>
  <si>
    <t>2.21.102</t>
  </si>
  <si>
    <t>2.21.103</t>
  </si>
  <si>
    <t>2.21.104</t>
  </si>
  <si>
    <t>2.21.105</t>
  </si>
  <si>
    <t>2.21.106</t>
  </si>
  <si>
    <t>2.22</t>
  </si>
  <si>
    <t>Оториноларингологический кабинет (отд-е челюстно-лицевой хирургии)</t>
  </si>
  <si>
    <t>2.22.10</t>
  </si>
  <si>
    <t>2.22.11</t>
  </si>
  <si>
    <t>2.22.12</t>
  </si>
  <si>
    <t>2.22.13</t>
  </si>
  <si>
    <t>2.22.14</t>
  </si>
  <si>
    <t>2.22.15</t>
  </si>
  <si>
    <t>2.22.16</t>
  </si>
  <si>
    <t>2.22.17</t>
  </si>
  <si>
    <t>2.22.18</t>
  </si>
  <si>
    <t>2.23</t>
  </si>
  <si>
    <t>Отделение сосудистой хирургии</t>
  </si>
  <si>
    <t>2.23.10</t>
  </si>
  <si>
    <t>2.23.11</t>
  </si>
  <si>
    <t>2.23.12</t>
  </si>
  <si>
    <t>2.23.13</t>
  </si>
  <si>
    <t>2.23.14</t>
  </si>
  <si>
    <t>2.23.15</t>
  </si>
  <si>
    <t>2.25</t>
  </si>
  <si>
    <t>Отделение анестезиологии-реанимации № 1</t>
  </si>
  <si>
    <t>2.25.10</t>
  </si>
  <si>
    <t>2.25.11</t>
  </si>
  <si>
    <t>2.25.12</t>
  </si>
  <si>
    <t>2.25.13</t>
  </si>
  <si>
    <t>2.25.14</t>
  </si>
  <si>
    <t>2.25.15</t>
  </si>
  <si>
    <t>2.25.16</t>
  </si>
  <si>
    <t>2.25.17</t>
  </si>
  <si>
    <t>2.25.18</t>
  </si>
  <si>
    <t>2.25.19</t>
  </si>
  <si>
    <t>2.25.20</t>
  </si>
  <si>
    <t>2.25.21</t>
  </si>
  <si>
    <t>2.25.22</t>
  </si>
  <si>
    <t>2.25.23</t>
  </si>
  <si>
    <t>2.25.24</t>
  </si>
  <si>
    <t>2.25.25</t>
  </si>
  <si>
    <t>2.25.26</t>
  </si>
  <si>
    <t>2.26</t>
  </si>
  <si>
    <t>2.26.10</t>
  </si>
  <si>
    <t>2.26.11</t>
  </si>
  <si>
    <t>2.26.12</t>
  </si>
  <si>
    <t>2.26.13</t>
  </si>
  <si>
    <t>2.26.14</t>
  </si>
  <si>
    <t>2.26.15</t>
  </si>
  <si>
    <t>2.26.16</t>
  </si>
  <si>
    <t>2.27.10</t>
  </si>
  <si>
    <t>2.27.11</t>
  </si>
  <si>
    <t>2.27.12</t>
  </si>
  <si>
    <t>2.27.13</t>
  </si>
  <si>
    <t>2.27.14</t>
  </si>
  <si>
    <t>2.27.15</t>
  </si>
  <si>
    <t>2.27.16</t>
  </si>
  <si>
    <t>2.27.17</t>
  </si>
  <si>
    <t>2.30.10</t>
  </si>
  <si>
    <t>2.30.11</t>
  </si>
  <si>
    <t>2.30.12</t>
  </si>
  <si>
    <t>2.28</t>
  </si>
  <si>
    <t>2.28.10</t>
  </si>
  <si>
    <t>2.28.11</t>
  </si>
  <si>
    <t>2.28.12</t>
  </si>
  <si>
    <t>2.4.1</t>
  </si>
  <si>
    <t>2.4.2</t>
  </si>
  <si>
    <t>2.4.3</t>
  </si>
  <si>
    <t>2.4.4</t>
  </si>
  <si>
    <t>2.4.5</t>
  </si>
  <si>
    <t>2.4.6</t>
  </si>
  <si>
    <t>2.5.1</t>
  </si>
  <si>
    <t>2.5.2</t>
  </si>
  <si>
    <t>2.5.3</t>
  </si>
  <si>
    <t>2.5.4</t>
  </si>
  <si>
    <t>2.5.5</t>
  </si>
  <si>
    <t>2.5.6</t>
  </si>
  <si>
    <t>2.9.1</t>
  </si>
  <si>
    <t>2.9.2</t>
  </si>
  <si>
    <t>2.9.3</t>
  </si>
  <si>
    <t>2.9.4</t>
  </si>
  <si>
    <t>2.9.5</t>
  </si>
  <si>
    <t>2.9.6</t>
  </si>
  <si>
    <t>2.11.1</t>
  </si>
  <si>
    <t>2.11.2</t>
  </si>
  <si>
    <t>2.11.3</t>
  </si>
  <si>
    <t>2.11.4</t>
  </si>
  <si>
    <t>2.11.5</t>
  </si>
  <si>
    <t>2.11.6</t>
  </si>
  <si>
    <t>2.12.1</t>
  </si>
  <si>
    <t>2.12.2</t>
  </si>
  <si>
    <t>2.12.3</t>
  </si>
  <si>
    <t>2.12.4</t>
  </si>
  <si>
    <t>2.12.5</t>
  </si>
  <si>
    <t>2.12.6</t>
  </si>
  <si>
    <t>2.13.1</t>
  </si>
  <si>
    <t>2.13.2</t>
  </si>
  <si>
    <t>2.13.3</t>
  </si>
  <si>
    <t>2.13.4</t>
  </si>
  <si>
    <t>2.13.5</t>
  </si>
  <si>
    <t>2.13.6</t>
  </si>
  <si>
    <t>2.14.1</t>
  </si>
  <si>
    <t>2.14.2</t>
  </si>
  <si>
    <t>2.14.3</t>
  </si>
  <si>
    <t>2.14.4</t>
  </si>
  <si>
    <t>2.14.5</t>
  </si>
  <si>
    <t>2.14.6</t>
  </si>
  <si>
    <t>2.15.1</t>
  </si>
  <si>
    <t>2.15.2</t>
  </si>
  <si>
    <t>2.15.3</t>
  </si>
  <si>
    <t>2.15.4</t>
  </si>
  <si>
    <t>2.15.5</t>
  </si>
  <si>
    <t>2.15.6</t>
  </si>
  <si>
    <t>2.16.1</t>
  </si>
  <si>
    <t>2.16.2</t>
  </si>
  <si>
    <t>2.16.3</t>
  </si>
  <si>
    <t>2.16.4</t>
  </si>
  <si>
    <t>2.16.5</t>
  </si>
  <si>
    <t>2.16.6</t>
  </si>
  <si>
    <t>2.17.1</t>
  </si>
  <si>
    <t>2.17.2</t>
  </si>
  <si>
    <t>2.17.3</t>
  </si>
  <si>
    <t>2.17.4</t>
  </si>
  <si>
    <t>2.17.5</t>
  </si>
  <si>
    <t>2.17.6</t>
  </si>
  <si>
    <t>2.18.1</t>
  </si>
  <si>
    <t>2.18.2</t>
  </si>
  <si>
    <t>2.18.3</t>
  </si>
  <si>
    <t>2.18.4</t>
  </si>
  <si>
    <t>2.18.5</t>
  </si>
  <si>
    <t>2.18.6</t>
  </si>
  <si>
    <t>2.19.1</t>
  </si>
  <si>
    <t>2.19.2</t>
  </si>
  <si>
    <t>2.19.3</t>
  </si>
  <si>
    <t>2.19.4</t>
  </si>
  <si>
    <t>2.19.5</t>
  </si>
  <si>
    <t>2.19.6</t>
  </si>
  <si>
    <t>2.20.1</t>
  </si>
  <si>
    <t>2.20.2</t>
  </si>
  <si>
    <t>2.20.3</t>
  </si>
  <si>
    <t>2.20.4</t>
  </si>
  <si>
    <t>2.20.5</t>
  </si>
  <si>
    <t>2.20.6</t>
  </si>
  <si>
    <t>2.21.1</t>
  </si>
  <si>
    <t>2.21.2</t>
  </si>
  <si>
    <t>2.21.3</t>
  </si>
  <si>
    <t>2.21.4</t>
  </si>
  <si>
    <t>2.21.5</t>
  </si>
  <si>
    <t>2.21.6</t>
  </si>
  <si>
    <t>2.22.1</t>
  </si>
  <si>
    <t>2.22.2</t>
  </si>
  <si>
    <t>2.22.3</t>
  </si>
  <si>
    <t>2.22.4</t>
  </si>
  <si>
    <t>2.22.5</t>
  </si>
  <si>
    <t>2.22.6</t>
  </si>
  <si>
    <t>2.23.1</t>
  </si>
  <si>
    <t>2.23.2</t>
  </si>
  <si>
    <t>2.23.3</t>
  </si>
  <si>
    <t>2.23.4</t>
  </si>
  <si>
    <t>2.23.5</t>
  </si>
  <si>
    <t>2.23.6</t>
  </si>
  <si>
    <t>2.25.1</t>
  </si>
  <si>
    <t>2.25.2</t>
  </si>
  <si>
    <t>2.25.3</t>
  </si>
  <si>
    <t>2.25.4</t>
  </si>
  <si>
    <t>2.25.5</t>
  </si>
  <si>
    <t>2.25.6</t>
  </si>
  <si>
    <t>2.26.1</t>
  </si>
  <si>
    <t>2.26.2</t>
  </si>
  <si>
    <t>2.26.3</t>
  </si>
  <si>
    <t>2.26.4</t>
  </si>
  <si>
    <t>2.26.5</t>
  </si>
  <si>
    <t>2.26.6</t>
  </si>
  <si>
    <t>2.27.1</t>
  </si>
  <si>
    <t>2.27.2</t>
  </si>
  <si>
    <t>2.27.3</t>
  </si>
  <si>
    <t>2.27.4</t>
  </si>
  <si>
    <t>2.27.5</t>
  </si>
  <si>
    <t>2.27.6</t>
  </si>
  <si>
    <t>2.28.1</t>
  </si>
  <si>
    <t>2.28.2</t>
  </si>
  <si>
    <t>2.28.3</t>
  </si>
  <si>
    <t>2.28.4</t>
  </si>
  <si>
    <t>2.28.5</t>
  </si>
  <si>
    <t>2.28.6</t>
  </si>
  <si>
    <t>2.30.1</t>
  </si>
  <si>
    <t>2.30.2</t>
  </si>
  <si>
    <t>2.30.3</t>
  </si>
  <si>
    <t>2.30.4</t>
  </si>
  <si>
    <t>2.30.5</t>
  </si>
  <si>
    <t>2.30.6</t>
  </si>
  <si>
    <t>Отделение медицинской реабилитации</t>
  </si>
  <si>
    <t>Внутривенное капельное введение раствора (без ст-ти медикаментов)</t>
  </si>
  <si>
    <t>Тренировка равновесия  (диагностика, реабилитация)</t>
  </si>
  <si>
    <t>Тренировка сердечно - сосудистой и дыхательной систем</t>
  </si>
  <si>
    <t>Реабилитация  сердечно - сосудистой и дыхательной систем</t>
  </si>
  <si>
    <t>Диагностика, тренировка, реабилитация опорно-двигательного аппарата (30 мин)</t>
  </si>
  <si>
    <t>Функциональная  оценка, диагностика и реабилитация  опорно-двигательного аппарата (10мин)</t>
  </si>
  <si>
    <t>Пассивная реабилитация нижних конечностей (35 мин)</t>
  </si>
  <si>
    <t>Пассивная реабилитация верхних конечностей  (35 мин)</t>
  </si>
  <si>
    <t>Лимфодренаж верхних конечностей (30 мин)</t>
  </si>
  <si>
    <t>Лимфодренаж нижних конечностей (30 мин)</t>
  </si>
  <si>
    <t>Диагностика, тренировка всех групп мышц и разработка суставов (25 мин)</t>
  </si>
  <si>
    <t xml:space="preserve">Индивидуальные занятия по ЛФК </t>
  </si>
  <si>
    <t>Диагностика, реабилитация-баланс тренер (20 мин.)</t>
  </si>
  <si>
    <t>Общий массаж 1 сеанс (1 час 25 мин.)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</si>
  <si>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</si>
  <si>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</si>
  <si>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</si>
  <si>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</si>
  <si>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</si>
  <si>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</si>
  <si>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</si>
  <si>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 xml:space="preserve">Вибромассаж </t>
  </si>
  <si>
    <t>Кинезиотейпирование (30 мин)</t>
  </si>
  <si>
    <t>Кинезотерапия с разгрузкой веса тела</t>
  </si>
  <si>
    <t>Индивидуальная ЛФК - PNF</t>
  </si>
  <si>
    <t>Локальная инъекционная терапия болевого синдрома</t>
  </si>
  <si>
    <t>Лечебно-диагностический сеанс мануальной терапии</t>
  </si>
  <si>
    <t>2.24</t>
  </si>
  <si>
    <t>2.24.1</t>
  </si>
  <si>
    <t>2.24.2</t>
  </si>
  <si>
    <t>2.24.3</t>
  </si>
  <si>
    <t>2.24.4</t>
  </si>
  <si>
    <t>2.24.5</t>
  </si>
  <si>
    <t>2.24.6</t>
  </si>
  <si>
    <t>2.24.10</t>
  </si>
  <si>
    <t>2.24.11</t>
  </si>
  <si>
    <t>2.24.12</t>
  </si>
  <si>
    <t>2.24.13</t>
  </si>
  <si>
    <t>2.24.14</t>
  </si>
  <si>
    <t>2.24.15</t>
  </si>
  <si>
    <t>2.24.16</t>
  </si>
  <si>
    <t>2.24.17</t>
  </si>
  <si>
    <t>2.24.18</t>
  </si>
  <si>
    <t>2.24.19</t>
  </si>
  <si>
    <t>2.24.20</t>
  </si>
  <si>
    <t>2.24.21</t>
  </si>
  <si>
    <t>2.24.22</t>
  </si>
  <si>
    <t>2.24.23</t>
  </si>
  <si>
    <t>2.24.24</t>
  </si>
  <si>
    <t>2.24.25</t>
  </si>
  <si>
    <t>2.24.26</t>
  </si>
  <si>
    <t>2.24.27</t>
  </si>
  <si>
    <t>2.24.28</t>
  </si>
  <si>
    <t>2.24.29</t>
  </si>
  <si>
    <t>2.24.30</t>
  </si>
  <si>
    <t>2.24.31</t>
  </si>
  <si>
    <t>2.24.32</t>
  </si>
  <si>
    <t>2.24.33</t>
  </si>
  <si>
    <t>2.24.34</t>
  </si>
  <si>
    <t>2.24.35</t>
  </si>
  <si>
    <t>2.24.36</t>
  </si>
  <si>
    <t>2.24.37</t>
  </si>
  <si>
    <t>2.24.38</t>
  </si>
  <si>
    <t>2.24.39</t>
  </si>
  <si>
    <t>2.24.40</t>
  </si>
  <si>
    <t>2.24.41</t>
  </si>
  <si>
    <t>2.24.42</t>
  </si>
  <si>
    <t>2.24.43</t>
  </si>
  <si>
    <t>2.24.44</t>
  </si>
  <si>
    <t>2.24.45</t>
  </si>
  <si>
    <t>Отделение реанимации и интенсивной терапии № 1</t>
  </si>
  <si>
    <t>2.31</t>
  </si>
  <si>
    <t>2.31.1</t>
  </si>
  <si>
    <t>2.31.2</t>
  </si>
  <si>
    <t>2.31.3</t>
  </si>
  <si>
    <t>2.31.4</t>
  </si>
  <si>
    <t>2.31.5</t>
  </si>
  <si>
    <t>2.31.6</t>
  </si>
  <si>
    <t>2.31.11</t>
  </si>
  <si>
    <t>2.31.12</t>
  </si>
  <si>
    <t>2.31.13</t>
  </si>
  <si>
    <t>2.31.14</t>
  </si>
  <si>
    <t>2.31.15</t>
  </si>
  <si>
    <t>2.31.16</t>
  </si>
  <si>
    <t>2.31.17</t>
  </si>
  <si>
    <t>2.31.18</t>
  </si>
  <si>
    <t>2.31.19</t>
  </si>
  <si>
    <t>2.31.20</t>
  </si>
  <si>
    <t>2.31.21</t>
  </si>
  <si>
    <t>2.32</t>
  </si>
  <si>
    <t>2.32.1</t>
  </si>
  <si>
    <t>2.32.2</t>
  </si>
  <si>
    <t>2.32.3</t>
  </si>
  <si>
    <t>2.32.4</t>
  </si>
  <si>
    <t>2.32.5</t>
  </si>
  <si>
    <t>2.32.6</t>
  </si>
  <si>
    <t>2.32.11</t>
  </si>
  <si>
    <t>2.32.12</t>
  </si>
  <si>
    <t>2.32.13</t>
  </si>
  <si>
    <t>2.32.14</t>
  </si>
  <si>
    <t>2.32.15</t>
  </si>
  <si>
    <t>2.32.16</t>
  </si>
  <si>
    <t>2.32.17</t>
  </si>
  <si>
    <t>2.32.18</t>
  </si>
  <si>
    <t>2.32.19</t>
  </si>
  <si>
    <t>2.32.20</t>
  </si>
  <si>
    <t>2.32.21</t>
  </si>
  <si>
    <t>2.4.7.0</t>
  </si>
  <si>
    <t>2.5.7.0</t>
  </si>
  <si>
    <t>2.6.7.0</t>
  </si>
  <si>
    <t>2.7.7.0</t>
  </si>
  <si>
    <t>2.8.7.0</t>
  </si>
  <si>
    <t>2.9.7.0</t>
  </si>
  <si>
    <t>2.10.7.0</t>
  </si>
  <si>
    <t>2.11.7.0</t>
  </si>
  <si>
    <t>2.12.7.0</t>
  </si>
  <si>
    <t>2.13.7.0</t>
  </si>
  <si>
    <t>2.14.7.0</t>
  </si>
  <si>
    <t>2.15.7.0</t>
  </si>
  <si>
    <t>2.16.7.0</t>
  </si>
  <si>
    <t>2.17.7.0</t>
  </si>
  <si>
    <t>2.17.7.1</t>
  </si>
  <si>
    <t>2.18.7.0</t>
  </si>
  <si>
    <t>2.19.7.0</t>
  </si>
  <si>
    <t>2.20.7.0</t>
  </si>
  <si>
    <t>2.23.7.0</t>
  </si>
  <si>
    <t>2.30.7.0</t>
  </si>
  <si>
    <t>2.31.7.0</t>
  </si>
  <si>
    <t>2.24.7.0</t>
  </si>
  <si>
    <t>2.24.7.1</t>
  </si>
  <si>
    <t>2.9.7.2</t>
  </si>
  <si>
    <t>2.12.7.2</t>
  </si>
  <si>
    <t>2.20.7.2</t>
  </si>
  <si>
    <t>2.24.0</t>
  </si>
  <si>
    <t>2.31.0</t>
  </si>
  <si>
    <t>2.4.8.1</t>
  </si>
  <si>
    <t>2.5.8.1</t>
  </si>
  <si>
    <t>2.8.8.1</t>
  </si>
  <si>
    <t>2.9.8.1</t>
  </si>
  <si>
    <t>2.12.8.1</t>
  </si>
  <si>
    <t>2.20.8.1</t>
  </si>
  <si>
    <t>2.31.8.1</t>
  </si>
  <si>
    <t>2.20.8.2</t>
  </si>
  <si>
    <t>2.18.25</t>
  </si>
  <si>
    <t>2.18.26</t>
  </si>
  <si>
    <t>2.19.25</t>
  </si>
  <si>
    <t>2.19.26</t>
  </si>
  <si>
    <t>2.23.16</t>
  </si>
  <si>
    <t>2.23.17</t>
  </si>
  <si>
    <t>Отделение гнойной хирургии</t>
  </si>
  <si>
    <t xml:space="preserve">Отделение </t>
  </si>
  <si>
    <t>2.6</t>
  </si>
  <si>
    <t>2.7</t>
  </si>
  <si>
    <t>2.8</t>
  </si>
  <si>
    <t>2.10</t>
  </si>
  <si>
    <t>2.29</t>
  </si>
  <si>
    <t>2.0.9.3</t>
  </si>
  <si>
    <t>2.0.9.4</t>
  </si>
  <si>
    <t>2.0.9.5</t>
  </si>
  <si>
    <t>Отделение офтальмологическое</t>
  </si>
  <si>
    <t>Отделение анестезиологии-реанимации № 2</t>
  </si>
  <si>
    <t>Отделение эндогинекологическое</t>
  </si>
  <si>
    <t xml:space="preserve">Пример </t>
  </si>
  <si>
    <r>
      <t>2.</t>
    </r>
    <r>
      <rPr>
        <sz val="12"/>
        <color indexed="10"/>
        <rFont val="Times New Roman"/>
        <family val="1"/>
        <charset val="204"/>
      </rPr>
      <t>14</t>
    </r>
  </si>
  <si>
    <r>
      <t>2.14.</t>
    </r>
    <r>
      <rPr>
        <sz val="12"/>
        <color indexed="10"/>
        <rFont val="Times New Roman"/>
        <family val="1"/>
        <charset val="204"/>
      </rPr>
      <t>0</t>
    </r>
  </si>
  <si>
    <r>
      <t>2.</t>
    </r>
    <r>
      <rPr>
        <sz val="12"/>
        <color indexed="10"/>
        <rFont val="Times New Roman"/>
        <family val="1"/>
        <charset val="204"/>
      </rPr>
      <t>*</t>
    </r>
  </si>
  <si>
    <r>
      <t>2.*.</t>
    </r>
    <r>
      <rPr>
        <sz val="12"/>
        <color indexed="10"/>
        <rFont val="Times New Roman"/>
        <family val="1"/>
        <charset val="204"/>
      </rPr>
      <t>0</t>
    </r>
  </si>
  <si>
    <r>
      <t>2.*.</t>
    </r>
    <r>
      <rPr>
        <sz val="12"/>
        <color indexed="10"/>
        <rFont val="Times New Roman"/>
        <family val="1"/>
        <charset val="204"/>
      </rPr>
      <t>1</t>
    </r>
  </si>
  <si>
    <r>
      <t>2.*.</t>
    </r>
    <r>
      <rPr>
        <sz val="12"/>
        <color indexed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</si>
  <si>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</si>
  <si>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</si>
  <si>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</si>
  <si>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/>
    </r>
  </si>
  <si>
    <t>Порядок присвоения шифров для услуг стационара</t>
  </si>
  <si>
    <r>
      <t>2.*.</t>
    </r>
    <r>
      <rPr>
        <sz val="12"/>
        <color indexed="10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.0</t>
    </r>
  </si>
  <si>
    <t>Стоимость 1 койко-дня в отделениях стационара</t>
  </si>
  <si>
    <t>Комфортные палаты отделений стационара</t>
  </si>
  <si>
    <r>
      <t>2.14.</t>
    </r>
    <r>
      <rPr>
        <sz val="12"/>
        <color indexed="10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.0</t>
    </r>
  </si>
  <si>
    <r>
      <t>2.*.</t>
    </r>
    <r>
      <rPr>
        <sz val="12"/>
        <color indexed="10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>.0</t>
    </r>
  </si>
  <si>
    <t>Стоимость 1 койко-дня в 1 мест.палате отделений стационара для страховых компаний</t>
  </si>
  <si>
    <r>
      <t>2.14.</t>
    </r>
    <r>
      <rPr>
        <sz val="12"/>
        <color indexed="10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>0</t>
    </r>
  </si>
  <si>
    <t>Данные шифры для всех отделений стационара</t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</si>
  <si>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.1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</si>
  <si>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.2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</si>
  <si>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.3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</si>
  <si>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.4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</si>
  <si>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.5</t>
    </r>
  </si>
  <si>
    <t>Данные шифры для отделений, непосредственно участвующих в выездных приемах для кардиодиспансера</t>
  </si>
  <si>
    <t>Услуги оказываемые в отделении</t>
  </si>
  <si>
    <r>
      <t>2.14.</t>
    </r>
    <r>
      <rPr>
        <sz val="12"/>
        <color indexed="10"/>
        <rFont val="Times New Roman"/>
        <family val="1"/>
        <charset val="204"/>
      </rPr>
      <t>10</t>
    </r>
  </si>
  <si>
    <r>
      <t>2.*.</t>
    </r>
    <r>
      <rPr>
        <sz val="12"/>
        <color indexed="10"/>
        <rFont val="Times New Roman"/>
        <family val="1"/>
        <charset val="204"/>
      </rPr>
      <t>10 - …</t>
    </r>
  </si>
  <si>
    <t>Стоимость 1мест.палаты № 940 отделения гнойной хирургии</t>
  </si>
  <si>
    <t>Стоимость 1мест.палаты отделения гнойной хирургии для страховых компаний</t>
  </si>
  <si>
    <t>Стоимость койко-дня отделения гнойной хирургии</t>
  </si>
  <si>
    <t>Индивидуальный порядковый шифр отделения стационара</t>
  </si>
  <si>
    <t>Отделение реанимации и интенсивной терапии № 2</t>
  </si>
  <si>
    <t xml:space="preserve">Отделение неврологическое   </t>
  </si>
  <si>
    <t xml:space="preserve">Отделение кардиологическое № 1 </t>
  </si>
  <si>
    <t>Отделение кардиологическое № 2</t>
  </si>
  <si>
    <t>Отделение кардиологическое № 3</t>
  </si>
  <si>
    <t>Офтальмотонометрия по Маклакову (контактная)</t>
  </si>
  <si>
    <t>Проверка остроты зрения</t>
  </si>
  <si>
    <t>Общебольничный мед.персонал</t>
  </si>
  <si>
    <t>2.0</t>
  </si>
  <si>
    <t>2.0.1</t>
  </si>
  <si>
    <t>2.0.2</t>
  </si>
  <si>
    <t>2.0.3</t>
  </si>
  <si>
    <t>2.0.4</t>
  </si>
  <si>
    <t>2.0.5</t>
  </si>
  <si>
    <t>2.0.6</t>
  </si>
  <si>
    <t xml:space="preserve">пульмонологическое </t>
  </si>
  <si>
    <t xml:space="preserve">неврологическое для больных с нарушением мозгового кровообращения </t>
  </si>
  <si>
    <t>хирургическое №1</t>
  </si>
  <si>
    <t>2.4.7.2</t>
  </si>
  <si>
    <t>2.5.7.2</t>
  </si>
  <si>
    <t>2.6.7.2</t>
  </si>
  <si>
    <t>2.8.7.2</t>
  </si>
  <si>
    <t>2.9.7.3</t>
  </si>
  <si>
    <t>2.12.7.3</t>
  </si>
  <si>
    <t>2.20.7.4</t>
  </si>
  <si>
    <t>2.5.8.2</t>
  </si>
  <si>
    <t>2.6.8.1</t>
  </si>
  <si>
    <t>2.7.8.1</t>
  </si>
  <si>
    <t>2.10.8.1</t>
  </si>
  <si>
    <t>2.11.8.1</t>
  </si>
  <si>
    <t>2.13.8.1</t>
  </si>
  <si>
    <t>2.14.8.1</t>
  </si>
  <si>
    <t>2.15.8.1</t>
  </si>
  <si>
    <t>2.16.8.1</t>
  </si>
  <si>
    <t>2.17.8.1</t>
  </si>
  <si>
    <t>2.18.8.1</t>
  </si>
  <si>
    <t>2.19.8.1</t>
  </si>
  <si>
    <t>2.23.8.1</t>
  </si>
  <si>
    <t>2.24.8.1</t>
  </si>
  <si>
    <t>2.30.8.1</t>
  </si>
  <si>
    <t>2.4.8.2</t>
  </si>
  <si>
    <t>2.8.8.2</t>
  </si>
  <si>
    <t>2.12.8.2</t>
  </si>
  <si>
    <t>2.9.8.2</t>
  </si>
  <si>
    <t>2.20.8.3</t>
  </si>
  <si>
    <t>2.1.2</t>
  </si>
  <si>
    <t>Профилактический осмотр Врач-стоматолог</t>
  </si>
  <si>
    <t>2.21.87</t>
  </si>
  <si>
    <t>2.21.88</t>
  </si>
  <si>
    <t>Проведение интубационного наркоза с Севораном, Десфлюраном (4 часа)</t>
  </si>
  <si>
    <t>Проведение интубационного наркоза с Севораном, Десфлюраном (5 часов)</t>
  </si>
  <si>
    <t>2.31.10.1</t>
  </si>
  <si>
    <t>2.31.10.2</t>
  </si>
  <si>
    <t>2.31.10.3</t>
  </si>
  <si>
    <t>2.31.10.4</t>
  </si>
  <si>
    <t>2.32.10.1</t>
  </si>
  <si>
    <t>2.32.10.2</t>
  </si>
  <si>
    <t>2.32.10.3</t>
  </si>
  <si>
    <t>2.32.10.4</t>
  </si>
  <si>
    <t>неврологическое</t>
  </si>
  <si>
    <t>кардиологическое №1(для больных инфарктом миокарда)</t>
  </si>
  <si>
    <t>2.6.8.2</t>
  </si>
  <si>
    <t>Стоимость 1 койко-дня в маломестных палатах 
отделений стационара ГБУЗ "ОКБ № 3" для страховых компаний</t>
  </si>
  <si>
    <t>Аппендэктомия</t>
  </si>
  <si>
    <t>537,539,540</t>
  </si>
  <si>
    <t>2.11.28</t>
  </si>
  <si>
    <t>Вертебропластика</t>
  </si>
  <si>
    <t>2.19.27</t>
  </si>
  <si>
    <t>Эндоваскулярная эмболизация аневризм сосудов головного мозга (без стоимости дорогостоящих расходных материалов)</t>
  </si>
  <si>
    <t>2.12.31</t>
  </si>
  <si>
    <t>2.12.32</t>
  </si>
  <si>
    <t>Удаление доброкачественных новообразований кожи и пжк</t>
  </si>
  <si>
    <t>Гастропликация (слив-2), гастрошунтирование, вертикальная гастропластика  (бариатрическая хирургия или хирургическая коррекция веса)</t>
  </si>
  <si>
    <t>2.13.31</t>
  </si>
  <si>
    <t>2.13.32</t>
  </si>
  <si>
    <t>2.19.7.1</t>
  </si>
  <si>
    <t>Инъекция под конъюктиву век</t>
  </si>
  <si>
    <t>Консультативный прием врача высшей квалификац.категории, зав.отделением (первичный) для физических лиц</t>
  </si>
  <si>
    <t>Консультативный прием врача доцента, к.м.н., д.м.н. (первичный) для физических лиц</t>
  </si>
  <si>
    <t>Консультативный прием врача высшей квалификац.категории, зав.отделением (повторный) для физических лиц</t>
  </si>
  <si>
    <t>Консультативный прием врача доцента, к.м.н., д.м.н. (повторный) для физических лиц</t>
  </si>
  <si>
    <t>Консультативный прием врача (первичный) для физических лиц</t>
  </si>
  <si>
    <t>Консультативный прием врача (повторный) для физических лиц</t>
  </si>
  <si>
    <t>Консультативные приемы для физических лиц</t>
  </si>
  <si>
    <t>2.40</t>
  </si>
  <si>
    <t>2.40.1</t>
  </si>
  <si>
    <t>2.40.2</t>
  </si>
  <si>
    <t>2.40.3</t>
  </si>
  <si>
    <t>2.40.4</t>
  </si>
  <si>
    <t>2.40.5</t>
  </si>
  <si>
    <t>2.40.6</t>
  </si>
  <si>
    <t>2.13.7.1</t>
  </si>
  <si>
    <t>2.7.7.2</t>
  </si>
  <si>
    <t>2.7.8.2</t>
  </si>
  <si>
    <t>2.41</t>
  </si>
  <si>
    <t>Профиль "Нейрохирургия"</t>
  </si>
  <si>
    <t>2.41.1.1</t>
  </si>
  <si>
    <t>Операции на периферической нервной системе (уровень 1)</t>
  </si>
  <si>
    <t>2.41.1.2</t>
  </si>
  <si>
    <t>Операции на периферической нервной системе (уровень 2)</t>
  </si>
  <si>
    <t>2.41.1.3</t>
  </si>
  <si>
    <t>Операции на периферической нервной системе (уровень 3)</t>
  </si>
  <si>
    <t>2.41.1.4</t>
  </si>
  <si>
    <t>Операции на центральной нервной системе и головном мозге (уровень 1)</t>
  </si>
  <si>
    <t>2.41.1.5</t>
  </si>
  <si>
    <t>Операции на центральной нервной системе и головном мозге (уровень 2)</t>
  </si>
  <si>
    <t>Профиль "Офтальмология"</t>
  </si>
  <si>
    <t>2.41.2.1</t>
  </si>
  <si>
    <t>Операции на органе зрения (уровень 1)</t>
  </si>
  <si>
    <t>2.41.2.2</t>
  </si>
  <si>
    <t>Операции на органе зрения (уровень 2)</t>
  </si>
  <si>
    <t>2.41.2.3</t>
  </si>
  <si>
    <t>Операции на органе зрения (уровень 3)</t>
  </si>
  <si>
    <t>2.41.2.4</t>
  </si>
  <si>
    <t>Операции на органе зрения (уровень 4)</t>
  </si>
  <si>
    <t>2.41.2.5</t>
  </si>
  <si>
    <t>Операции на органе зрения (уровень 5)</t>
  </si>
  <si>
    <t>2.41.2.6</t>
  </si>
  <si>
    <t>Операции на органе зрения (уровень 6)</t>
  </si>
  <si>
    <t>Профиль "Сердечно-сосудистая хирургия"</t>
  </si>
  <si>
    <t>2.41.3.1</t>
  </si>
  <si>
    <t>Диагностическое обследование сердечно-сосудистой системы</t>
  </si>
  <si>
    <t>2.41.3.2</t>
  </si>
  <si>
    <t>Операции на сердце и коронарных сосудах (уровень 1)</t>
  </si>
  <si>
    <t>2.41.3.3</t>
  </si>
  <si>
    <t>Операции на сердце и коронарных сосудах (уровень 2)</t>
  </si>
  <si>
    <t>2.41.3.4</t>
  </si>
  <si>
    <t>Операции на сердце и коронарных сосудах (уровень 3)</t>
  </si>
  <si>
    <t>2.41.3.5</t>
  </si>
  <si>
    <t>Операции на сосудах (уровень 1)</t>
  </si>
  <si>
    <t>2.41.3.6</t>
  </si>
  <si>
    <t>Операции на сосудах (уровень 2)</t>
  </si>
  <si>
    <t>2.41.3.7</t>
  </si>
  <si>
    <t>Операции на сосудах (уровень 3)</t>
  </si>
  <si>
    <t>2.41.3.8</t>
  </si>
  <si>
    <t>Операции на сосудах (уровень 4)</t>
  </si>
  <si>
    <t>2.41.3.9</t>
  </si>
  <si>
    <t>Операции на сосудах (уровень 5)</t>
  </si>
  <si>
    <t xml:space="preserve">Профиль "Травматология и ортопедия" </t>
  </si>
  <si>
    <t>2.41.4.1</t>
  </si>
  <si>
    <t>Операции на костно-мышечной системе и суставах (уровень 1)</t>
  </si>
  <si>
    <t>2.41.4.2</t>
  </si>
  <si>
    <t>Операции на костно-мышечной системе и суставах (уровень 2)</t>
  </si>
  <si>
    <t>2.41.4.3</t>
  </si>
  <si>
    <t>Операции на костно-мышечной системе и суставах (уровень 3)</t>
  </si>
  <si>
    <t>2.41.4.4</t>
  </si>
  <si>
    <t>Операции на костно-мышечной системе и суставах (уровень 4)</t>
  </si>
  <si>
    <t>2.41.4.5</t>
  </si>
  <si>
    <t>Операции на костно-мышечной системе и суставах (уровень 5)</t>
  </si>
  <si>
    <t xml:space="preserve">Профиль "Урология" </t>
  </si>
  <si>
    <t>2.41.5.1</t>
  </si>
  <si>
    <t>Операции на мужских половых органах, взрослые (уровень 1)</t>
  </si>
  <si>
    <t>2.41.5.2</t>
  </si>
  <si>
    <t>Операции на мужских половых органах, взрослые (уровень 2)</t>
  </si>
  <si>
    <t>2.41.5.3</t>
  </si>
  <si>
    <t>Операции на мужских половых органах, взрослые (уровень 3)</t>
  </si>
  <si>
    <t>2.41.5.4</t>
  </si>
  <si>
    <t>Операции на мужских половых органах, взрослые (уровень 4)</t>
  </si>
  <si>
    <t>2.41.5.5</t>
  </si>
  <si>
    <t>Операции на почке и мочевыделительной системе, взрослые (уровень 1)</t>
  </si>
  <si>
    <t>2.41.5.6</t>
  </si>
  <si>
    <t>Операции на почке и мочевыделительной системе, взрослые (уровень 2)</t>
  </si>
  <si>
    <t>2.41.5.7</t>
  </si>
  <si>
    <t>Операции на почке и мочевыделительной системе, взрослые (уровень 3)</t>
  </si>
  <si>
    <t>2.41.5.8</t>
  </si>
  <si>
    <t>Операции на почке и мочевыделительной системе, взрослые (уровень 4)</t>
  </si>
  <si>
    <t>2.41.5.9</t>
  </si>
  <si>
    <t>Операции на почке и мочевыделительной системе, взрослые (уровень 5)</t>
  </si>
  <si>
    <t>2.41.5.10</t>
  </si>
  <si>
    <t>Операции на почке и мочевыделительной системе, взрослые (уровень 6)</t>
  </si>
  <si>
    <t xml:space="preserve">Профиль "Челюстно-лицевая хирургия" </t>
  </si>
  <si>
    <t>2.41.6.1</t>
  </si>
  <si>
    <t>Операции на органах полости рта (уровень 1)</t>
  </si>
  <si>
    <t>2.41.6.2</t>
  </si>
  <si>
    <t>Операции на органах полости рта (уровень 2)</t>
  </si>
  <si>
    <t>2.41.6.3</t>
  </si>
  <si>
    <t>Операции на органах полости рта (уровень 3)</t>
  </si>
  <si>
    <t>2.41.6.4</t>
  </si>
  <si>
    <t>Операции на органах полости рта (уровень 4)</t>
  </si>
  <si>
    <t>2.41.6.5</t>
  </si>
  <si>
    <t>Операции на органе слуха, придаточных пазухах носа и верхних дыхательных путях (уровень 1)</t>
  </si>
  <si>
    <t>2.41.6.6</t>
  </si>
  <si>
    <t>Операции на органе слуха, придаточных пазухах носа и верхних дыхательных путях (уровень 2)</t>
  </si>
  <si>
    <t>2.41.6.7</t>
  </si>
  <si>
    <t>Операции на органе слуха, придаточных пазухах носа и верхних дыхательных путях (уровень 3)</t>
  </si>
  <si>
    <t>2.41.6.8</t>
  </si>
  <si>
    <t>Операции на органе слуха, придаточных пазухах носа и верхних дыхательных путях (уровень 4)</t>
  </si>
  <si>
    <t>2.41.6.9</t>
  </si>
  <si>
    <t>Операции на органе слуха, придаточных пазухах носа и верхних дыхательных путях (уровень 5)</t>
  </si>
  <si>
    <t xml:space="preserve">Профиль "Хирургия" </t>
  </si>
  <si>
    <t>2.41.7.1</t>
  </si>
  <si>
    <t>Операции на коже, подкожной клетчатке, придатках кожи (уровень 1)</t>
  </si>
  <si>
    <t>2.41.7.2</t>
  </si>
  <si>
    <t>Операции на коже, подкожной клетчатке, придатках кожи (уровень 2)</t>
  </si>
  <si>
    <t>2.41.7.3</t>
  </si>
  <si>
    <t>Операции на коже, подкожной клетчатке, придатках кожи (уровень 3)</t>
  </si>
  <si>
    <t>2.41.7.4</t>
  </si>
  <si>
    <t>Операции на коже, подкожной клетчатке, придатках кожи (уровень 4)</t>
  </si>
  <si>
    <t>2.41.7.5</t>
  </si>
  <si>
    <t>Операции на органах кроветворения и иммунной системы (уровень 1)</t>
  </si>
  <si>
    <t>2.41.7.6</t>
  </si>
  <si>
    <t>Операции на органах кроветворения и иммунной системы (уровень 2)</t>
  </si>
  <si>
    <t>2.41.7.7</t>
  </si>
  <si>
    <t>Операции на органах кроветворения и иммунной системы (уровень 3)</t>
  </si>
  <si>
    <t>2.41.7.8</t>
  </si>
  <si>
    <t>Операции на эндокринных железах кроме гипофиза (уровень 1)</t>
  </si>
  <si>
    <t>2.41.7.9</t>
  </si>
  <si>
    <t>Операции на эндокринных железах кроме гипофиза (уровень 2)</t>
  </si>
  <si>
    <t>2.41.7.10</t>
  </si>
  <si>
    <t>Остеомиелит (уровень 3)</t>
  </si>
  <si>
    <t>2.41.7.11</t>
  </si>
  <si>
    <t>Операции на молочной железе (кроме злокачественных новообразований)</t>
  </si>
  <si>
    <t>2.41.7.12</t>
  </si>
  <si>
    <t>Операции на желчном пузыре и желчевыводящих путях (уровень 1)</t>
  </si>
  <si>
    <t>2.41.7.13</t>
  </si>
  <si>
    <t>Операции на желчном пузыре и желчевыводящих путях (уровень 2)</t>
  </si>
  <si>
    <t>2.41.7.14</t>
  </si>
  <si>
    <t>Операции на желчном пузыре и желчевыводящих путях (уровень 3)</t>
  </si>
  <si>
    <t>2.41.7.15</t>
  </si>
  <si>
    <t>Операции на желчном пузыре и желчевыводящих путях (уровень 4)</t>
  </si>
  <si>
    <t>2.41.7.16</t>
  </si>
  <si>
    <t>Операции на печени и поджелудочной железе (уровень 1)</t>
  </si>
  <si>
    <t>2.41.7.17</t>
  </si>
  <si>
    <t>Операции на печени и поджелудочной железе (уровень 2)</t>
  </si>
  <si>
    <t>2.41.7.18</t>
  </si>
  <si>
    <t>Панкреатит, хирургическое лечение</t>
  </si>
  <si>
    <t>2.41.7.19</t>
  </si>
  <si>
    <t>Операции на пищеводе, желудке, двенадцатиперстной кишке (уровень 1)</t>
  </si>
  <si>
    <t>2.41.7.20</t>
  </si>
  <si>
    <t>Операции на пищеводе, желудке, двенадцатиперстной кишке (уровень 2)</t>
  </si>
  <si>
    <t>2.41.7.21</t>
  </si>
  <si>
    <t>Операции на пищеводе, желудке, двенадцатиперстной кишке (уровень 3)</t>
  </si>
  <si>
    <t>2.41.7.22</t>
  </si>
  <si>
    <t>Аппендэктомия, взрослые (уровень 1)</t>
  </si>
  <si>
    <t>2.41.7.23</t>
  </si>
  <si>
    <t>Аппендэктомия, взрослые (уровень 2)</t>
  </si>
  <si>
    <t>2.41.7.24</t>
  </si>
  <si>
    <t>Операции по поводу грыж, взрослые (уровень 1)</t>
  </si>
  <si>
    <t>2.41.7.25</t>
  </si>
  <si>
    <t>Операции по поводу грыж, взрослые (уровень 2)</t>
  </si>
  <si>
    <t>2.41.7.26</t>
  </si>
  <si>
    <t>Операции по поводу грыж, взрослые (уровень 3)</t>
  </si>
  <si>
    <t>2.41.7.27</t>
  </si>
  <si>
    <t>Другие операции на органах брюшной полости (уровень 1)</t>
  </si>
  <si>
    <t>2.41.7.28</t>
  </si>
  <si>
    <t>Другие операции на органах брюшной полости (уровень 2)</t>
  </si>
  <si>
    <t>2.41.7.29</t>
  </si>
  <si>
    <t>Другие операции на органах брюшной полости (уровень 3)</t>
  </si>
  <si>
    <t>2.41.8.1</t>
  </si>
  <si>
    <t>Родоразрешение</t>
  </si>
  <si>
    <t>2.41.8.2</t>
  </si>
  <si>
    <t>Кесарево сечение</t>
  </si>
  <si>
    <t>Операции, проводимые в круглосуточном стационаре, по профилям</t>
  </si>
  <si>
    <t xml:space="preserve">Профиль "Акушерство и гинекология" (для силовых структур) </t>
  </si>
  <si>
    <t>* В стоимость операций не входит: стоимость койко-дня и пребывания в комфортных палатах, дорогостоящих медикаментов и расходных материалов, анестезиологическое пособие, стоимость дорогостоящих договорных исследований, клинических лабораторных исследований,  исследований биопсийного и операционного материала, лечебно-диагностические услуги, консультации специалистов (кроме специалистов, работающих в отделении).</t>
  </si>
  <si>
    <t xml:space="preserve">Операции 1-ой категории </t>
  </si>
  <si>
    <t>Операции 2-ой категории</t>
  </si>
  <si>
    <t xml:space="preserve">Операции 3-ей категории </t>
  </si>
  <si>
    <t>Операции 4-ой категории</t>
  </si>
  <si>
    <t>Операции 5-ой категории</t>
  </si>
  <si>
    <t>Операции 6-ой категории</t>
  </si>
  <si>
    <t>2.19.28</t>
  </si>
  <si>
    <t>Микроваскулярная декомпрессия корешка черепно-мозговых нервов</t>
  </si>
  <si>
    <t>2.18.27</t>
  </si>
  <si>
    <t>2.18.28</t>
  </si>
  <si>
    <t>2.18.29</t>
  </si>
  <si>
    <t>Вентрикулоперитонеальное шунтирование (без стоимости шунта)</t>
  </si>
  <si>
    <t>2.19.29</t>
  </si>
  <si>
    <t xml:space="preserve">Лечение кариеса: </t>
  </si>
  <si>
    <t>2.1.3.1</t>
  </si>
  <si>
    <t xml:space="preserve">Лечение поверхностного кариеса </t>
  </si>
  <si>
    <t>2.1.3.2</t>
  </si>
  <si>
    <t>2.1.3.3</t>
  </si>
  <si>
    <t>Лечение пульпита:</t>
  </si>
  <si>
    <t>2.1.4.1</t>
  </si>
  <si>
    <t>2.1.4.2</t>
  </si>
  <si>
    <t>2.1.4.3</t>
  </si>
  <si>
    <t>Лечение периодонтита:</t>
  </si>
  <si>
    <t>2.1.5.1</t>
  </si>
  <si>
    <t>Лечение периодонтита один канал, 2 посещения</t>
  </si>
  <si>
    <t>2.1.5.2</t>
  </si>
  <si>
    <t>Лечение периодонтита два канала, 2 посещения</t>
  </si>
  <si>
    <t>2.1.5.3</t>
  </si>
  <si>
    <t>Лечение периодонтита три канала, 2 посещения</t>
  </si>
  <si>
    <t>Дополнительные услуги:</t>
  </si>
  <si>
    <t>Анестезия внутриротовая (ультракаин)</t>
  </si>
  <si>
    <t>Проведение профессиональной гигиены шести зубов (снятие над-, поддесневого зубного камня, шлифовка, полировка) 1 сеанс</t>
  </si>
  <si>
    <t>Цифровая рентгенография зубов</t>
  </si>
  <si>
    <t>2.15.34</t>
  </si>
  <si>
    <t>Операция при Варикоцеле Мар Мара, сублингвинальная перевязка</t>
  </si>
  <si>
    <t>2.18.30</t>
  </si>
  <si>
    <t>Декомпрессия (выделение) карпального нерва в кистевом туннеле</t>
  </si>
  <si>
    <t>2.19.30</t>
  </si>
  <si>
    <t>ПРЕЙСКУРАНТ</t>
  </si>
  <si>
    <t>2.18.31</t>
  </si>
  <si>
    <t>Интраоперационное нейрофизиологическое исследование (мониторинг) (без стоимости электродов и зондов)</t>
  </si>
  <si>
    <t>2.19.31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</si>
</sst>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0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53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9" fillId="0" borderId="2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2" fontId="8" fillId="0" borderId="0" xfId="0" applyNumberFormat="1" applyFont="1" applyFill="1"/>
    <xf numFmtId="0" fontId="8" fillId="0" borderId="7" xfId="0" applyFont="1" applyFill="1" applyBorder="1"/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8" fillId="0" borderId="8" xfId="0" applyFont="1" applyFill="1" applyBorder="1"/>
    <xf numFmtId="0" fontId="8" fillId="0" borderId="3" xfId="0" applyFont="1" applyFill="1" applyBorder="1" applyAlignment="1"/>
    <xf numFmtId="0" fontId="4" fillId="0" borderId="0" xfId="0" applyFont="1" applyFill="1"/>
    <xf numFmtId="0" fontId="8" fillId="0" borderId="2" xfId="0" applyFont="1" applyFill="1" applyBorder="1" applyAlignment="1"/>
    <xf numFmtId="0" fontId="3" fillId="0" borderId="0" xfId="7" applyFont="1"/>
    <xf numFmtId="0" fontId="5" fillId="0" borderId="0" xfId="7" applyFont="1" applyBorder="1"/>
    <xf numFmtId="0" fontId="14" fillId="0" borderId="0" xfId="7" applyFont="1" applyBorder="1" applyAlignment="1">
      <alignment horizontal="left"/>
    </xf>
    <xf numFmtId="0" fontId="8" fillId="0" borderId="0" xfId="7" applyFont="1" applyBorder="1"/>
    <xf numFmtId="0" fontId="3" fillId="0" borderId="0" xfId="7" applyFont="1" applyBorder="1"/>
    <xf numFmtId="0" fontId="14" fillId="0" borderId="0" xfId="0" applyFont="1"/>
    <xf numFmtId="0" fontId="9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indent="2"/>
    </xf>
    <xf numFmtId="0" fontId="8" fillId="0" borderId="8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0" borderId="7" xfId="0" applyFont="1" applyFill="1" applyBorder="1"/>
    <xf numFmtId="0" fontId="8" fillId="0" borderId="2" xfId="0" applyFont="1" applyFill="1" applyBorder="1" applyAlignment="1">
      <alignment wrapText="1"/>
    </xf>
    <xf numFmtId="0" fontId="10" fillId="0" borderId="0" xfId="0" applyFont="1" applyFill="1" applyBorder="1"/>
    <xf numFmtId="0" fontId="12" fillId="0" borderId="0" xfId="0" applyFont="1" applyFill="1"/>
    <xf numFmtId="0" fontId="8" fillId="0" borderId="3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7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wrapText="1"/>
    </xf>
    <xf numFmtId="0" fontId="8" fillId="0" borderId="2" xfId="0" applyFont="1" applyFill="1" applyBorder="1" applyAlignment="1">
      <alignment wrapText="1" shrinkToFit="1"/>
    </xf>
    <xf numFmtId="2" fontId="9" fillId="0" borderId="0" xfId="0" applyNumberFormat="1" applyFont="1" applyFill="1"/>
    <xf numFmtId="0" fontId="8" fillId="0" borderId="0" xfId="4" applyFont="1" applyFill="1" applyBorder="1" applyAlignment="1">
      <alignment horizontal="center"/>
    </xf>
    <xf numFmtId="0" fontId="6" fillId="0" borderId="0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0" xfId="2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5" applyFont="1"/>
    <xf numFmtId="0" fontId="8" fillId="0" borderId="0" xfId="5" applyFont="1" applyFill="1"/>
    <xf numFmtId="0" fontId="10" fillId="0" borderId="10" xfId="2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0" xfId="4" applyFont="1" applyFill="1"/>
    <xf numFmtId="0" fontId="8" fillId="0" borderId="2" xfId="0" applyFont="1" applyFill="1" applyBorder="1" applyAlignment="1">
      <alignment vertical="center" wrapText="1"/>
    </xf>
    <xf numFmtId="0" fontId="8" fillId="0" borderId="0" xfId="2" applyFont="1" applyFill="1"/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0" borderId="8" xfId="7" applyFont="1" applyFill="1" applyBorder="1"/>
    <xf numFmtId="0" fontId="8" fillId="0" borderId="10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 wrapText="1"/>
    </xf>
    <xf numFmtId="0" fontId="9" fillId="0" borderId="11" xfId="7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8" fillId="0" borderId="10" xfId="7" applyFont="1" applyBorder="1"/>
    <xf numFmtId="4" fontId="9" fillId="0" borderId="13" xfId="7" applyNumberFormat="1" applyFont="1" applyBorder="1" applyAlignment="1">
      <alignment horizontal="center"/>
    </xf>
    <xf numFmtId="4" fontId="9" fillId="0" borderId="14" xfId="7" applyNumberFormat="1" applyFont="1" applyBorder="1" applyAlignment="1">
      <alignment horizontal="center"/>
    </xf>
    <xf numFmtId="4" fontId="9" fillId="0" borderId="14" xfId="7" applyNumberFormat="1" applyFont="1" applyFill="1" applyBorder="1" applyAlignment="1">
      <alignment horizontal="center"/>
    </xf>
    <xf numFmtId="0" fontId="8" fillId="0" borderId="15" xfId="7" applyFont="1" applyFill="1" applyBorder="1"/>
    <xf numFmtId="4" fontId="9" fillId="0" borderId="16" xfId="7" applyNumberFormat="1" applyFont="1" applyBorder="1" applyAlignment="1">
      <alignment horizontal="center"/>
    </xf>
    <xf numFmtId="4" fontId="9" fillId="0" borderId="14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/>
    </xf>
    <xf numFmtId="0" fontId="8" fillId="0" borderId="22" xfId="0" applyFont="1" applyFill="1" applyBorder="1"/>
    <xf numFmtId="2" fontId="9" fillId="0" borderId="21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 wrapText="1"/>
    </xf>
    <xf numFmtId="2" fontId="9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0" fontId="8" fillId="0" borderId="15" xfId="0" applyFont="1" applyFill="1" applyBorder="1"/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8" fillId="0" borderId="28" xfId="4" applyFont="1" applyFill="1" applyBorder="1"/>
    <xf numFmtId="4" fontId="9" fillId="0" borderId="14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wrapText="1"/>
    </xf>
    <xf numFmtId="4" fontId="9" fillId="0" borderId="16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/>
    </xf>
    <xf numFmtId="0" fontId="8" fillId="0" borderId="31" xfId="0" applyFont="1" applyFill="1" applyBorder="1"/>
    <xf numFmtId="4" fontId="9" fillId="0" borderId="16" xfId="0" applyNumberFormat="1" applyFont="1" applyFill="1" applyBorder="1" applyAlignment="1">
      <alignment horizontal="center"/>
    </xf>
    <xf numFmtId="49" fontId="12" fillId="0" borderId="0" xfId="0" applyNumberFormat="1" applyFont="1" applyFill="1"/>
    <xf numFmtId="0" fontId="8" fillId="0" borderId="29" xfId="0" applyFont="1" applyFill="1" applyBorder="1"/>
    <xf numFmtId="4" fontId="9" fillId="0" borderId="14" xfId="3" applyNumberFormat="1" applyFont="1" applyFill="1" applyBorder="1" applyAlignment="1">
      <alignment horizontal="center"/>
    </xf>
    <xf numFmtId="4" fontId="9" fillId="0" borderId="16" xfId="3" applyNumberFormat="1" applyFont="1" applyFill="1" applyBorder="1" applyAlignment="1">
      <alignment horizontal="center"/>
    </xf>
    <xf numFmtId="4" fontId="9" fillId="0" borderId="28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" fontId="9" fillId="0" borderId="14" xfId="8" applyNumberFormat="1" applyFont="1" applyFill="1" applyBorder="1" applyAlignment="1">
      <alignment horizontal="center"/>
    </xf>
    <xf numFmtId="4" fontId="9" fillId="0" borderId="13" xfId="8" applyNumberFormat="1" applyFont="1" applyFill="1" applyBorder="1" applyAlignment="1">
      <alignment horizontal="center"/>
    </xf>
    <xf numFmtId="4" fontId="9" fillId="0" borderId="14" xfId="8" applyNumberFormat="1" applyFont="1" applyFill="1" applyBorder="1" applyAlignment="1">
      <alignment horizontal="center" vertical="center"/>
    </xf>
    <xf numFmtId="4" fontId="9" fillId="0" borderId="16" xfId="8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/>
    <xf numFmtId="4" fontId="9" fillId="0" borderId="33" xfId="0" applyNumberFormat="1" applyFont="1" applyFill="1" applyBorder="1" applyAlignment="1">
      <alignment horizontal="center"/>
    </xf>
    <xf numFmtId="0" fontId="8" fillId="0" borderId="29" xfId="0" applyFont="1" applyFill="1" applyBorder="1" applyAlignment="1"/>
    <xf numFmtId="49" fontId="12" fillId="0" borderId="0" xfId="0" applyNumberFormat="1" applyFont="1" applyFill="1" applyAlignment="1">
      <alignment horizontal="center"/>
    </xf>
    <xf numFmtId="49" fontId="8" fillId="0" borderId="25" xfId="0" applyNumberFormat="1" applyFont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wrapText="1"/>
    </xf>
    <xf numFmtId="4" fontId="9" fillId="0" borderId="21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wrapText="1" shrinkToFit="1"/>
    </xf>
    <xf numFmtId="49" fontId="12" fillId="0" borderId="0" xfId="0" applyNumberFormat="1" applyFont="1" applyFill="1" applyBorder="1"/>
    <xf numFmtId="4" fontId="9" fillId="0" borderId="14" xfId="9" applyNumberFormat="1" applyFont="1" applyFill="1" applyBorder="1" applyAlignment="1">
      <alignment horizontal="center"/>
    </xf>
    <xf numFmtId="4" fontId="9" fillId="0" borderId="13" xfId="9" applyNumberFormat="1" applyFont="1" applyFill="1" applyBorder="1" applyAlignment="1">
      <alignment horizontal="center"/>
    </xf>
    <xf numFmtId="4" fontId="9" fillId="0" borderId="14" xfId="9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left"/>
    </xf>
    <xf numFmtId="49" fontId="8" fillId="0" borderId="35" xfId="0" applyNumberFormat="1" applyFont="1" applyFill="1" applyBorder="1" applyAlignment="1">
      <alignment horizontal="center" vertical="center"/>
    </xf>
    <xf numFmtId="0" fontId="18" fillId="0" borderId="0" xfId="4" applyFont="1" applyFill="1"/>
    <xf numFmtId="0" fontId="18" fillId="0" borderId="0" xfId="4" applyFont="1" applyFill="1" applyAlignment="1">
      <alignment horizontal="center"/>
    </xf>
    <xf numFmtId="4" fontId="8" fillId="0" borderId="0" xfId="0" applyNumberFormat="1" applyFont="1" applyFill="1"/>
    <xf numFmtId="0" fontId="5" fillId="0" borderId="0" xfId="4" applyFont="1" applyFill="1"/>
    <xf numFmtId="49" fontId="12" fillId="0" borderId="0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0" fontId="9" fillId="0" borderId="0" xfId="0" applyFont="1"/>
    <xf numFmtId="0" fontId="25" fillId="0" borderId="0" xfId="0" applyFont="1"/>
    <xf numFmtId="0" fontId="9" fillId="0" borderId="41" xfId="0" applyFont="1" applyBorder="1" applyAlignment="1">
      <alignment horizontal="center" wrapText="1"/>
    </xf>
    <xf numFmtId="0" fontId="9" fillId="0" borderId="41" xfId="0" applyFont="1" applyBorder="1"/>
    <xf numFmtId="0" fontId="8" fillId="0" borderId="41" xfId="0" applyFont="1" applyBorder="1"/>
    <xf numFmtId="0" fontId="8" fillId="0" borderId="28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26" xfId="0" applyFont="1" applyBorder="1" applyAlignment="1">
      <alignment horizontal="left" vertical="center"/>
    </xf>
    <xf numFmtId="0" fontId="8" fillId="0" borderId="16" xfId="0" applyFont="1" applyBorder="1"/>
    <xf numFmtId="49" fontId="8" fillId="0" borderId="34" xfId="0" applyNumberFormat="1" applyFont="1" applyFill="1" applyBorder="1" applyAlignment="1">
      <alignment horizontal="center" vertical="center"/>
    </xf>
    <xf numFmtId="49" fontId="8" fillId="0" borderId="24" xfId="4" applyNumberFormat="1" applyFont="1" applyFill="1" applyBorder="1" applyAlignment="1">
      <alignment horizontal="center" vertical="center"/>
    </xf>
    <xf numFmtId="4" fontId="9" fillId="0" borderId="13" xfId="8" applyNumberFormat="1" applyFont="1" applyFill="1" applyBorder="1" applyAlignment="1">
      <alignment horizontal="center" vertical="center"/>
    </xf>
    <xf numFmtId="4" fontId="9" fillId="0" borderId="16" xfId="8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38" xfId="0" applyFont="1" applyBorder="1" applyAlignment="1">
      <alignment vertical="center" wrapText="1"/>
    </xf>
    <xf numFmtId="49" fontId="8" fillId="0" borderId="3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2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/>
    </xf>
    <xf numFmtId="2" fontId="9" fillId="0" borderId="0" xfId="2" applyNumberFormat="1" applyFont="1" applyFill="1" applyBorder="1" applyAlignment="1">
      <alignment horizontal="center" vertical="center"/>
    </xf>
    <xf numFmtId="0" fontId="3" fillId="2" borderId="0" xfId="7" applyFont="1" applyFill="1"/>
    <xf numFmtId="49" fontId="8" fillId="0" borderId="27" xfId="0" applyNumberFormat="1" applyFont="1" applyFill="1" applyBorder="1" applyAlignment="1">
      <alignment horizontal="center"/>
    </xf>
    <xf numFmtId="0" fontId="8" fillId="0" borderId="50" xfId="0" applyFont="1" applyFill="1" applyBorder="1"/>
    <xf numFmtId="0" fontId="9" fillId="0" borderId="27" xfId="0" applyFont="1" applyFill="1" applyBorder="1" applyAlignment="1">
      <alignment horizontal="center" vertical="center"/>
    </xf>
    <xf numFmtId="49" fontId="0" fillId="0" borderId="27" xfId="0" applyNumberFormat="1" applyFill="1" applyBorder="1"/>
    <xf numFmtId="0" fontId="8" fillId="0" borderId="1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" fontId="9" fillId="0" borderId="0" xfId="8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8" xfId="0" applyFont="1" applyFill="1" applyBorder="1" applyAlignment="1">
      <alignment vertical="top" wrapText="1"/>
    </xf>
    <xf numFmtId="49" fontId="8" fillId="0" borderId="27" xfId="0" applyNumberFormat="1" applyFont="1" applyBorder="1" applyAlignment="1">
      <alignment horizontal="center" vertical="center"/>
    </xf>
    <xf numFmtId="0" fontId="8" fillId="0" borderId="38" xfId="2" applyFont="1" applyFill="1" applyBorder="1" applyAlignment="1">
      <alignment wrapText="1"/>
    </xf>
    <xf numFmtId="0" fontId="8" fillId="0" borderId="8" xfId="2" applyFont="1" applyFill="1" applyBorder="1" applyAlignment="1">
      <alignment wrapText="1"/>
    </xf>
    <xf numFmtId="4" fontId="9" fillId="0" borderId="14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/>
    </xf>
    <xf numFmtId="0" fontId="2" fillId="0" borderId="0" xfId="10"/>
    <xf numFmtId="0" fontId="2" fillId="0" borderId="0" xfId="10" applyFill="1"/>
    <xf numFmtId="0" fontId="7" fillId="0" borderId="0" xfId="10" applyFont="1" applyFill="1"/>
    <xf numFmtId="0" fontId="9" fillId="0" borderId="0" xfId="10" applyFont="1" applyFill="1" applyAlignment="1">
      <alignment horizontal="center"/>
    </xf>
    <xf numFmtId="0" fontId="5" fillId="0" borderId="0" xfId="10" applyFont="1" applyFill="1"/>
    <xf numFmtId="49" fontId="9" fillId="0" borderId="0" xfId="10" applyNumberFormat="1" applyFont="1" applyFill="1" applyBorder="1" applyAlignment="1">
      <alignment horizontal="center"/>
    </xf>
    <xf numFmtId="0" fontId="9" fillId="0" borderId="0" xfId="10" applyFont="1" applyFill="1" applyAlignment="1">
      <alignment horizontal="left"/>
    </xf>
    <xf numFmtId="0" fontId="5" fillId="0" borderId="0" xfId="10" applyFont="1"/>
    <xf numFmtId="0" fontId="4" fillId="0" borderId="0" xfId="10" applyFont="1" applyFill="1"/>
    <xf numFmtId="49" fontId="8" fillId="0" borderId="27" xfId="10" applyNumberFormat="1" applyFont="1" applyBorder="1" applyAlignment="1">
      <alignment horizontal="center" vertical="center"/>
    </xf>
    <xf numFmtId="4" fontId="9" fillId="0" borderId="28" xfId="2" applyNumberFormat="1" applyFont="1" applyFill="1" applyBorder="1" applyAlignment="1">
      <alignment horizontal="center" vertical="center"/>
    </xf>
    <xf numFmtId="49" fontId="8" fillId="0" borderId="25" xfId="10" applyNumberFormat="1" applyFont="1" applyBorder="1" applyAlignment="1">
      <alignment horizontal="center" vertical="center"/>
    </xf>
    <xf numFmtId="0" fontId="27" fillId="0" borderId="8" xfId="11" applyFont="1" applyBorder="1"/>
    <xf numFmtId="4" fontId="9" fillId="0" borderId="14" xfId="2" applyNumberFormat="1" applyFont="1" applyFill="1" applyBorder="1" applyAlignment="1">
      <alignment horizontal="center" vertical="center"/>
    </xf>
    <xf numFmtId="49" fontId="8" fillId="0" borderId="26" xfId="10" applyNumberFormat="1" applyFont="1" applyBorder="1" applyAlignment="1">
      <alignment horizontal="center" vertical="center"/>
    </xf>
    <xf numFmtId="0" fontId="27" fillId="0" borderId="9" xfId="11" applyFont="1" applyBorder="1"/>
    <xf numFmtId="4" fontId="9" fillId="0" borderId="21" xfId="2" applyNumberFormat="1" applyFont="1" applyFill="1" applyBorder="1" applyAlignment="1">
      <alignment horizontal="center" vertical="center"/>
    </xf>
    <xf numFmtId="0" fontId="27" fillId="0" borderId="38" xfId="11" applyFont="1" applyBorder="1"/>
    <xf numFmtId="0" fontId="27" fillId="0" borderId="8" xfId="11" applyFont="1" applyFill="1" applyBorder="1"/>
    <xf numFmtId="0" fontId="27" fillId="0" borderId="15" xfId="11" applyFont="1" applyBorder="1"/>
    <xf numFmtId="4" fontId="9" fillId="0" borderId="16" xfId="2" applyNumberFormat="1" applyFont="1" applyFill="1" applyBorder="1" applyAlignment="1">
      <alignment horizontal="center" vertical="center"/>
    </xf>
    <xf numFmtId="0" fontId="27" fillId="0" borderId="38" xfId="11" applyFont="1" applyFill="1" applyBorder="1"/>
    <xf numFmtId="0" fontId="27" fillId="0" borderId="15" xfId="11" applyFont="1" applyFill="1" applyBorder="1"/>
    <xf numFmtId="0" fontId="27" fillId="0" borderId="8" xfId="11" applyFont="1" applyFill="1" applyBorder="1" applyAlignment="1">
      <alignment wrapText="1"/>
    </xf>
    <xf numFmtId="0" fontId="18" fillId="0" borderId="0" xfId="11" applyFont="1" applyFill="1"/>
    <xf numFmtId="0" fontId="7" fillId="0" borderId="0" xfId="11" applyFont="1" applyFill="1"/>
    <xf numFmtId="0" fontId="18" fillId="0" borderId="0" xfId="11" applyFont="1" applyFill="1" applyAlignment="1">
      <alignment horizontal="center"/>
    </xf>
    <xf numFmtId="0" fontId="5" fillId="0" borderId="0" xfId="11" applyFont="1" applyFill="1"/>
    <xf numFmtId="49" fontId="8" fillId="0" borderId="25" xfId="11" applyNumberFormat="1" applyFont="1" applyFill="1" applyBorder="1" applyAlignment="1">
      <alignment horizontal="center" vertical="center"/>
    </xf>
    <xf numFmtId="0" fontId="8" fillId="0" borderId="2" xfId="11" applyFont="1" applyFill="1" applyBorder="1"/>
    <xf numFmtId="4" fontId="9" fillId="0" borderId="14" xfId="11" applyNumberFormat="1" applyFont="1" applyFill="1" applyBorder="1" applyAlignment="1">
      <alignment horizontal="center"/>
    </xf>
    <xf numFmtId="0" fontId="2" fillId="0" borderId="0" xfId="11" applyFont="1" applyFill="1"/>
    <xf numFmtId="0" fontId="8" fillId="0" borderId="0" xfId="11" applyFont="1" applyFill="1"/>
    <xf numFmtId="49" fontId="8" fillId="0" borderId="25" xfId="11" applyNumberFormat="1" applyFont="1" applyFill="1" applyBorder="1" applyAlignment="1">
      <alignment horizontal="center"/>
    </xf>
    <xf numFmtId="0" fontId="8" fillId="0" borderId="0" xfId="11" applyFont="1" applyFill="1" applyBorder="1"/>
    <xf numFmtId="0" fontId="9" fillId="0" borderId="0" xfId="11" applyFont="1" applyFill="1" applyAlignment="1">
      <alignment horizontal="left" indent="2"/>
    </xf>
    <xf numFmtId="0" fontId="4" fillId="0" borderId="0" xfId="11" applyFont="1" applyFill="1"/>
    <xf numFmtId="0" fontId="5" fillId="0" borderId="0" xfId="11" applyFont="1" applyFill="1" applyAlignment="1">
      <alignment horizontal="center"/>
    </xf>
    <xf numFmtId="2" fontId="8" fillId="0" borderId="0" xfId="11" applyNumberFormat="1" applyFont="1" applyFill="1"/>
    <xf numFmtId="49" fontId="8" fillId="0" borderId="26" xfId="11" applyNumberFormat="1" applyFont="1" applyFill="1" applyBorder="1" applyAlignment="1">
      <alignment horizontal="center"/>
    </xf>
    <xf numFmtId="0" fontId="8" fillId="0" borderId="29" xfId="11" applyFont="1" applyFill="1" applyBorder="1"/>
    <xf numFmtId="4" fontId="9" fillId="0" borderId="16" xfId="1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/>
    <xf numFmtId="0" fontId="8" fillId="0" borderId="5" xfId="2" applyFont="1" applyFill="1" applyBorder="1" applyAlignment="1">
      <alignment wrapText="1"/>
    </xf>
    <xf numFmtId="49" fontId="8" fillId="0" borderId="2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wrapText="1"/>
    </xf>
    <xf numFmtId="49" fontId="8" fillId="0" borderId="55" xfId="0" applyNumberFormat="1" applyFont="1" applyFill="1" applyBorder="1" applyAlignment="1">
      <alignment horizontal="center"/>
    </xf>
    <xf numFmtId="0" fontId="8" fillId="0" borderId="55" xfId="0" applyFont="1" applyFill="1" applyBorder="1"/>
    <xf numFmtId="4" fontId="9" fillId="0" borderId="5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5" fillId="0" borderId="0" xfId="2" applyFont="1" applyFill="1"/>
    <xf numFmtId="0" fontId="8" fillId="0" borderId="0" xfId="4" applyFont="1" applyFill="1" applyBorder="1"/>
    <xf numFmtId="0" fontId="8" fillId="0" borderId="32" xfId="0" applyFont="1" applyFill="1" applyBorder="1"/>
    <xf numFmtId="0" fontId="8" fillId="0" borderId="0" xfId="2" applyFont="1" applyFill="1" applyBorder="1"/>
    <xf numFmtId="0" fontId="2" fillId="0" borderId="0" xfId="0" applyFont="1" applyFill="1" applyAlignment="1"/>
    <xf numFmtId="0" fontId="2" fillId="0" borderId="0" xfId="2" applyFont="1" applyFill="1"/>
    <xf numFmtId="0" fontId="2" fillId="0" borderId="0" xfId="0" applyFont="1" applyFill="1" applyBorder="1" applyAlignment="1"/>
    <xf numFmtId="0" fontId="8" fillId="0" borderId="0" xfId="0" applyFont="1" applyFill="1" applyAlignment="1"/>
    <xf numFmtId="0" fontId="8" fillId="0" borderId="0" xfId="6" applyFont="1" applyFill="1"/>
    <xf numFmtId="49" fontId="9" fillId="0" borderId="3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/>
    <xf numFmtId="0" fontId="8" fillId="0" borderId="8" xfId="0" applyFont="1" applyFill="1" applyBorder="1" applyAlignment="1">
      <alignment horizontal="justify" wrapText="1"/>
    </xf>
    <xf numFmtId="0" fontId="8" fillId="0" borderId="8" xfId="0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/>
    </xf>
    <xf numFmtId="2" fontId="8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2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11" applyFont="1" applyFill="1" applyAlignment="1">
      <alignment horizontal="center"/>
    </xf>
    <xf numFmtId="0" fontId="2" fillId="0" borderId="0" xfId="1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 vertical="top" shrinkToFit="1"/>
    </xf>
    <xf numFmtId="0" fontId="2" fillId="0" borderId="0" xfId="4" applyFont="1" applyFill="1"/>
    <xf numFmtId="0" fontId="2" fillId="0" borderId="0" xfId="4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8" fillId="0" borderId="0" xfId="0" applyFont="1" applyFill="1"/>
    <xf numFmtId="0" fontId="26" fillId="0" borderId="0" xfId="1" applyFont="1" applyFill="1" applyAlignment="1" applyProtection="1">
      <alignment horizontal="left" indent="2"/>
    </xf>
    <xf numFmtId="0" fontId="8" fillId="0" borderId="0" xfId="0" applyFont="1" applyFill="1" applyAlignment="1">
      <alignment horizontal="left" indent="2"/>
    </xf>
    <xf numFmtId="0" fontId="29" fillId="0" borderId="0" xfId="0" applyFont="1" applyFill="1" applyAlignment="1">
      <alignment horizontal="center"/>
    </xf>
    <xf numFmtId="0" fontId="29" fillId="0" borderId="0" xfId="10" applyFont="1" applyFill="1" applyAlignment="1">
      <alignment horizontal="center"/>
    </xf>
    <xf numFmtId="0" fontId="8" fillId="0" borderId="0" xfId="7" applyFont="1" applyAlignment="1">
      <alignment horizontal="center"/>
    </xf>
    <xf numFmtId="0" fontId="14" fillId="0" borderId="0" xfId="7" applyFont="1" applyBorder="1" applyAlignment="1">
      <alignment horizontal="left" vertical="top" wrapText="1"/>
    </xf>
    <xf numFmtId="0" fontId="9" fillId="0" borderId="0" xfId="7" applyFont="1" applyAlignment="1">
      <alignment horizontal="center"/>
    </xf>
    <xf numFmtId="0" fontId="29" fillId="0" borderId="0" xfId="0" applyFont="1" applyFill="1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8" fillId="0" borderId="42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22" fillId="0" borderId="0" xfId="0" applyFont="1" applyFill="1" applyAlignment="1">
      <alignment horizontal="center" wrapText="1"/>
    </xf>
    <xf numFmtId="0" fontId="9" fillId="0" borderId="3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36" xfId="11" applyFont="1" applyFill="1" applyBorder="1" applyAlignment="1">
      <alignment horizontal="center" vertical="center" wrapText="1"/>
    </xf>
    <xf numFmtId="0" fontId="8" fillId="0" borderId="37" xfId="11" applyFont="1" applyFill="1" applyBorder="1" applyAlignment="1">
      <alignment horizontal="center" vertical="center" wrapText="1"/>
    </xf>
    <xf numFmtId="0" fontId="8" fillId="0" borderId="36" xfId="11" applyFont="1" applyFill="1" applyBorder="1" applyAlignment="1">
      <alignment horizontal="center" vertical="center"/>
    </xf>
    <xf numFmtId="0" fontId="8" fillId="0" borderId="37" xfId="11" applyFont="1" applyFill="1" applyBorder="1" applyAlignment="1">
      <alignment horizontal="center" vertical="center"/>
    </xf>
    <xf numFmtId="49" fontId="12" fillId="0" borderId="17" xfId="10" applyNumberFormat="1" applyFont="1" applyBorder="1" applyAlignment="1">
      <alignment horizontal="center" vertical="center"/>
    </xf>
    <xf numFmtId="49" fontId="12" fillId="0" borderId="52" xfId="10" applyNumberFormat="1" applyFont="1" applyBorder="1" applyAlignment="1">
      <alignment horizontal="center" vertical="center"/>
    </xf>
    <xf numFmtId="49" fontId="12" fillId="0" borderId="54" xfId="10" applyNumberFormat="1" applyFont="1" applyBorder="1" applyAlignment="1">
      <alignment horizontal="center" vertical="center"/>
    </xf>
    <xf numFmtId="0" fontId="8" fillId="0" borderId="36" xfId="10" applyFont="1" applyFill="1" applyBorder="1" applyAlignment="1">
      <alignment horizontal="center" vertical="center" wrapText="1"/>
    </xf>
    <xf numFmtId="0" fontId="8" fillId="0" borderId="37" xfId="10" applyFont="1" applyFill="1" applyBorder="1" applyAlignment="1">
      <alignment horizontal="center" vertical="center" wrapText="1"/>
    </xf>
    <xf numFmtId="0" fontId="8" fillId="0" borderId="36" xfId="10" applyFont="1" applyFill="1" applyBorder="1" applyAlignment="1">
      <alignment horizontal="center" vertical="center"/>
    </xf>
    <xf numFmtId="0" fontId="8" fillId="0" borderId="37" xfId="10" applyFont="1" applyFill="1" applyBorder="1" applyAlignment="1">
      <alignment horizontal="center" vertical="center"/>
    </xf>
    <xf numFmtId="0" fontId="12" fillId="0" borderId="17" xfId="10" applyFont="1" applyFill="1" applyBorder="1" applyAlignment="1">
      <alignment horizontal="center" vertical="center" wrapText="1"/>
    </xf>
    <xf numFmtId="0" fontId="12" fillId="0" borderId="52" xfId="10" applyFont="1" applyFill="1" applyBorder="1" applyAlignment="1">
      <alignment horizontal="center" vertical="center" wrapText="1"/>
    </xf>
    <xf numFmtId="0" fontId="12" fillId="0" borderId="54" xfId="1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</cellXfs>
  <cellStyles count="13">
    <cellStyle name="Гиперссылка" xfId="1" builtinId="8"/>
    <cellStyle name="Обычный" xfId="0" builtinId="0"/>
    <cellStyle name="Обычный 2" xfId="10"/>
    <cellStyle name="Обычный 3" xfId="11"/>
    <cellStyle name="Обычный_Лист1" xfId="2"/>
    <cellStyle name="Обычный_Лист1_ПР-Т-03-09" xfId="3"/>
    <cellStyle name="Обычный_ПР-Т-02-08 Роддом" xfId="4"/>
    <cellStyle name="Обычный_ПР-Т-02-09 Стационар" xfId="5"/>
    <cellStyle name="Обычный_ПР-Т-03-09" xfId="6"/>
    <cellStyle name="Обычный_расчет ст-ти пребывания 1 дня" xfId="7"/>
    <cellStyle name="Финансовый" xfId="8" builtinId="3"/>
    <cellStyle name="Финансовый 2" xfId="12"/>
    <cellStyle name="Финансовый_ПР-Т-02-09 Стационар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457199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9525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2:D44"/>
  <sheetViews>
    <sheetView view="pageBreakPreview" topLeftCell="A16" workbookViewId="0">
      <selection activeCell="G16" sqref="G16"/>
    </sheetView>
  </sheetViews>
  <sheetFormatPr defaultRowHeight="12.75"/>
  <cols>
    <col min="1" max="1" width="18.1640625" style="36" customWidth="1"/>
    <col min="2" max="2" width="92.5" style="36" customWidth="1"/>
    <col min="3" max="16384" width="9.33203125" style="36"/>
  </cols>
  <sheetData>
    <row r="2" spans="1:4" ht="19.5">
      <c r="B2" s="160" t="s">
        <v>115</v>
      </c>
    </row>
    <row r="4" spans="1:4" ht="19.5">
      <c r="A4" s="9"/>
      <c r="B4" s="160" t="s">
        <v>1555</v>
      </c>
      <c r="C4" s="9"/>
      <c r="D4" s="9"/>
    </row>
    <row r="5" spans="1:4" ht="15.75">
      <c r="A5" s="9"/>
      <c r="C5" s="9"/>
      <c r="D5" s="9"/>
    </row>
    <row r="6" spans="1:4" ht="18.75">
      <c r="A6" s="9"/>
      <c r="B6" s="290" t="s">
        <v>59</v>
      </c>
      <c r="C6" s="9"/>
      <c r="D6" s="9"/>
    </row>
    <row r="7" spans="1:4" ht="15.75">
      <c r="A7" s="9"/>
      <c r="B7" s="9"/>
      <c r="C7" s="9"/>
      <c r="D7" s="9"/>
    </row>
    <row r="8" spans="1:4" ht="18.75">
      <c r="A8" s="290" t="s">
        <v>154</v>
      </c>
      <c r="B8" s="291" t="s">
        <v>60</v>
      </c>
      <c r="C8" s="9"/>
      <c r="D8" s="9"/>
    </row>
    <row r="9" spans="1:4" ht="18.75">
      <c r="A9" s="257"/>
      <c r="B9" s="291" t="s">
        <v>61</v>
      </c>
      <c r="C9" s="9"/>
      <c r="D9" s="9"/>
    </row>
    <row r="10" spans="1:4" ht="19.5">
      <c r="A10" s="292" t="s">
        <v>304</v>
      </c>
      <c r="B10" s="293" t="s">
        <v>1217</v>
      </c>
      <c r="C10" s="9"/>
      <c r="D10" s="9"/>
    </row>
    <row r="11" spans="1:4" s="9" customFormat="1" ht="15.75">
      <c r="A11" s="157" t="s">
        <v>1270</v>
      </c>
      <c r="B11" s="294" t="str">
        <f>HYPERLINK("[Стационар.xlsx]'отделения'!B11","Общебольничный мед.персонал")</f>
        <v>Общебольничный мед.персонал</v>
      </c>
    </row>
    <row r="12" spans="1:4" s="9" customFormat="1" ht="15.75">
      <c r="A12" s="157" t="s">
        <v>508</v>
      </c>
      <c r="B12" s="294" t="str">
        <f>HYPERLINK("[Стационар.xlsx]'отделения'!B35","Зубной кабинет (Поликлиника, стационар)")</f>
        <v>Зубной кабинет (Поликлиника, стационар)</v>
      </c>
    </row>
    <row r="13" spans="1:4" s="9" customFormat="1" ht="15.75">
      <c r="A13" s="157" t="s">
        <v>524</v>
      </c>
      <c r="B13" s="294" t="str">
        <f>HYPERLINK("[Стационар.xlsx]'отделения'!B74","Оперативный отдел")</f>
        <v>Оперативный отдел</v>
      </c>
    </row>
    <row r="14" spans="1:4" s="9" customFormat="1" ht="15.75">
      <c r="A14" s="157" t="s">
        <v>531</v>
      </c>
      <c r="B14" s="294" t="str">
        <f>HYPERLINK("[Стационар.xlsx]'отделения'!B99","Приемное отделение")</f>
        <v>Приемное отделение</v>
      </c>
    </row>
    <row r="15" spans="1:4" s="9" customFormat="1" ht="15.75">
      <c r="A15" s="157" t="s">
        <v>536</v>
      </c>
      <c r="B15" s="294" t="str">
        <f>HYPERLINK("[Стационар.xlsx]'отделения'!B117","Отделение пульмонологическое")</f>
        <v>Отделение пульмонологическое</v>
      </c>
    </row>
    <row r="16" spans="1:4" s="9" customFormat="1" ht="15.75">
      <c r="A16" s="157" t="s">
        <v>537</v>
      </c>
      <c r="B16" s="294" t="str">
        <f>HYPERLINK("[Стационар.xlsx]'отделения'!B139","Отделение гастроэнтерологическое")</f>
        <v>Отделение гастроэнтерологическое</v>
      </c>
    </row>
    <row r="17" spans="1:2" s="9" customFormat="1" ht="15.75">
      <c r="A17" s="157" t="s">
        <v>1218</v>
      </c>
      <c r="B17" s="295" t="s">
        <v>1264</v>
      </c>
    </row>
    <row r="18" spans="1:2" s="9" customFormat="1" ht="15.75">
      <c r="A18" s="157" t="s">
        <v>1219</v>
      </c>
      <c r="B18" s="295" t="s">
        <v>1265</v>
      </c>
    </row>
    <row r="19" spans="1:2" s="9" customFormat="1" ht="15.75">
      <c r="A19" s="157" t="s">
        <v>1220</v>
      </c>
      <c r="B19" s="295" t="s">
        <v>1266</v>
      </c>
    </row>
    <row r="20" spans="1:2" s="9" customFormat="1" ht="15.75">
      <c r="A20" s="157" t="s">
        <v>543</v>
      </c>
      <c r="B20" s="294" t="str">
        <f>HYPERLINK("[Стационар.xlsx]'отделения'!B163","Отделение неврологическое для больных с НМК")</f>
        <v>Отделение неврологическое для больных с НМК</v>
      </c>
    </row>
    <row r="21" spans="1:2" s="9" customFormat="1" ht="15.75">
      <c r="A21" s="157" t="s">
        <v>1221</v>
      </c>
      <c r="B21" s="295" t="s">
        <v>1263</v>
      </c>
    </row>
    <row r="22" spans="1:2" s="9" customFormat="1" ht="15.75">
      <c r="A22" s="157" t="s">
        <v>587</v>
      </c>
      <c r="B22" s="294" t="str">
        <f>HYPERLINK("[Стационар.xlsx]'отделения'!B226","Отделение травматолого-ортопедическое")</f>
        <v>Отделение травматолого-ортопедическое</v>
      </c>
    </row>
    <row r="23" spans="1:2" s="9" customFormat="1" ht="15.75">
      <c r="A23" s="157" t="s">
        <v>618</v>
      </c>
      <c r="B23" s="294" t="str">
        <f>HYPERLINK("[Стационар.xlsx]'отделения'!B268","Отделение хирургическое № 1")</f>
        <v>Отделение хирургическое № 1</v>
      </c>
    </row>
    <row r="24" spans="1:2" s="9" customFormat="1" ht="15.75">
      <c r="A24" s="157" t="s">
        <v>629</v>
      </c>
      <c r="B24" s="294" t="str">
        <f>HYPERLINK("[Стационар.xlsx]'отделения'!B314","Отделение хирургическое № 2")</f>
        <v>Отделение хирургическое № 2</v>
      </c>
    </row>
    <row r="25" spans="1:2" s="9" customFormat="1" ht="15.75">
      <c r="A25" s="157" t="s">
        <v>653</v>
      </c>
      <c r="B25" s="294" t="str">
        <f>HYPERLINK("[Стационар.xlsx]'отделения'!B360","Отделение гнойной хирургии")</f>
        <v>Отделение гнойной хирургии</v>
      </c>
    </row>
    <row r="26" spans="1:2" s="9" customFormat="1" ht="15.75">
      <c r="A26" s="157" t="s">
        <v>671</v>
      </c>
      <c r="B26" s="294" t="str">
        <f>HYPERLINK("[Стационар.xlsx]'отделения'!B399","Отделение урологическое № 1")</f>
        <v>Отделение урологическое № 1</v>
      </c>
    </row>
    <row r="27" spans="1:2" s="9" customFormat="1" ht="15.75">
      <c r="A27" s="157" t="s">
        <v>513</v>
      </c>
      <c r="B27" s="294" t="str">
        <f>HYPERLINK("[Стационар.xlsx]'отделения'!B445","Отделение урологическое № 3")</f>
        <v>Отделение урологическое № 3</v>
      </c>
    </row>
    <row r="28" spans="1:2" s="9" customFormat="1" ht="15.75">
      <c r="A28" s="157" t="s">
        <v>711</v>
      </c>
      <c r="B28" s="294" t="str">
        <f>HYPERLINK("[Стационар.xlsx]'отделения'!B485","Отделение урологическое № 2 (детское)")</f>
        <v>Отделение урологическое № 2 (детское)</v>
      </c>
    </row>
    <row r="29" spans="1:2" s="9" customFormat="1" ht="15.75">
      <c r="A29" s="157" t="s">
        <v>719</v>
      </c>
      <c r="B29" s="294" t="str">
        <f>HYPERLINK("[Стационар.xlsx]'отделения'!B514","Отделение нейрохирургическое № 1")</f>
        <v>Отделение нейрохирургическое № 1</v>
      </c>
    </row>
    <row r="30" spans="1:2" s="9" customFormat="1" ht="15.75">
      <c r="A30" s="157" t="s">
        <v>734</v>
      </c>
      <c r="B30" s="294" t="str">
        <f>HYPERLINK("[Стационар.xlsx]'отделения'!B559","Отделение нейрохирургическое № 2")</f>
        <v>Отделение нейрохирургическое № 2</v>
      </c>
    </row>
    <row r="31" spans="1:2" s="9" customFormat="1" ht="15.75">
      <c r="A31" s="157" t="s">
        <v>751</v>
      </c>
      <c r="B31" s="294" t="str">
        <f>HYPERLINK("[Стационар.xlsx]'отделения'!B604","Отделение челюстно-лицевой хирургии")</f>
        <v>Отделение челюстно-лицевой хирургии</v>
      </c>
    </row>
    <row r="32" spans="1:2" s="9" customFormat="1" ht="15.75">
      <c r="A32" s="157" t="s">
        <v>797</v>
      </c>
      <c r="B32" s="294" t="str">
        <f>HYPERLINK("[Стационар.xlsx]'отделения'!B674","Отделение офтальмологическое")</f>
        <v>Отделение офтальмологическое</v>
      </c>
    </row>
    <row r="33" spans="1:2" s="9" customFormat="1" ht="15.75">
      <c r="A33" s="157" t="s">
        <v>879</v>
      </c>
      <c r="B33" s="294" t="str">
        <f>HYPERLINK("[Стационар.xlsx]'отделения'!B781","Оториноларингологический кабинет (отд-е челюстно-лицевой хирургии)")</f>
        <v>Оториноларингологический кабинет (отд-е челюстно-лицевой хирургии)</v>
      </c>
    </row>
    <row r="34" spans="1:2" s="9" customFormat="1" ht="15.75">
      <c r="A34" s="157" t="s">
        <v>890</v>
      </c>
      <c r="B34" s="294" t="str">
        <f>HYPERLINK("[Стационар.xlsx]'отделения'!B811","Отделение сосудистой хирургии")</f>
        <v>Отделение сосудистой хирургии</v>
      </c>
    </row>
    <row r="35" spans="1:2" s="9" customFormat="1" ht="15.75">
      <c r="A35" s="157" t="s">
        <v>1094</v>
      </c>
      <c r="B35" s="294" t="str">
        <f>HYPERLINK("[Стационар.xlsx]'отделения'!B841","Отделение медицинской реабилитации")</f>
        <v>Отделение медицинской реабилитации</v>
      </c>
    </row>
    <row r="36" spans="1:2" s="9" customFormat="1" ht="15.75">
      <c r="A36" s="157" t="s">
        <v>898</v>
      </c>
      <c r="B36" s="294" t="str">
        <f>HYPERLINK("[Стационар.xlsx]'отделения'!B898","Отделение анестезиологии-реанимации № 1")</f>
        <v>Отделение анестезиологии-реанимации № 1</v>
      </c>
    </row>
    <row r="37" spans="1:2" s="9" customFormat="1" ht="15.75">
      <c r="A37" s="157" t="s">
        <v>917</v>
      </c>
      <c r="B37" s="294" t="str">
        <f>HYPERLINK("[Стационар.xlsx]'отделения'!B936","Отделение анестезиологии-реанимации № 2")</f>
        <v>Отделение анестезиологии-реанимации № 2</v>
      </c>
    </row>
    <row r="38" spans="1:2" s="9" customFormat="1" ht="15.75">
      <c r="A38" s="157" t="s">
        <v>509</v>
      </c>
      <c r="B38" s="294" t="str">
        <f>HYPERLINK("[Стационар.xlsx]'отделения'!B964","Отделение анестезиологии-реанимации № 3")</f>
        <v>Отделение анестезиологии-реанимации № 3</v>
      </c>
    </row>
    <row r="39" spans="1:2" s="9" customFormat="1" ht="15.75">
      <c r="A39" s="157" t="s">
        <v>936</v>
      </c>
      <c r="B39" s="294" t="str">
        <f>HYPERLINK("[Стационар.xlsx]'отделения'!B993","Отделение реанимации и интенсивной терапии № 1")</f>
        <v>Отделение реанимации и интенсивной терапии № 1</v>
      </c>
    </row>
    <row r="40" spans="1:2" s="9" customFormat="1" ht="15.75">
      <c r="A40" s="157" t="s">
        <v>1222</v>
      </c>
      <c r="B40" s="295" t="s">
        <v>1262</v>
      </c>
    </row>
    <row r="41" spans="1:2" s="9" customFormat="1" ht="15.75">
      <c r="A41" s="157" t="s">
        <v>510</v>
      </c>
      <c r="B41" s="294" t="str">
        <f>HYPERLINK("[Стационар.xlsx]'отделения'!B1017","Отделение острых отравлений")</f>
        <v>Отделение острых отравлений</v>
      </c>
    </row>
    <row r="42" spans="1:2" s="9" customFormat="1" ht="15.75">
      <c r="A42" s="157" t="s">
        <v>1138</v>
      </c>
      <c r="B42" s="294" t="str">
        <f>HYPERLINK("[Стационар.xlsx]'отделения'!B1041","Отделение гинекологическое")</f>
        <v>Отделение гинекологическое</v>
      </c>
    </row>
    <row r="43" spans="1:2" s="9" customFormat="1" ht="15.75">
      <c r="A43" s="157" t="s">
        <v>1156</v>
      </c>
      <c r="B43" s="294" t="str">
        <f>HYPERLINK("[Стационар.xlsx]'отделения'!B1078","Отделение эндогинекологическое")</f>
        <v>Отделение эндогинекологическое</v>
      </c>
    </row>
    <row r="44" spans="1:2" s="9" customFormat="1" ht="15.75"/>
  </sheetData>
  <phoneticPr fontId="13" type="noConversion"/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theme="3" tint="0.39997558519241921"/>
  </sheetPr>
  <dimension ref="A1:D34"/>
  <sheetViews>
    <sheetView view="pageBreakPreview" topLeftCell="A16" workbookViewId="0">
      <selection activeCell="B14" sqref="B14"/>
    </sheetView>
  </sheetViews>
  <sheetFormatPr defaultColWidth="10.6640625" defaultRowHeight="12.75"/>
  <cols>
    <col min="1" max="1" width="14.5" style="5" customWidth="1"/>
    <col min="2" max="2" width="79.1640625" style="27" customWidth="1"/>
    <col min="3" max="3" width="22.83203125" style="27" customWidth="1"/>
    <col min="4" max="4" width="34.83203125" style="27" customWidth="1"/>
    <col min="5" max="5" width="38" style="27" customWidth="1"/>
    <col min="6" max="6" width="12.6640625" style="27" customWidth="1"/>
    <col min="7" max="16384" width="10.6640625" style="27"/>
  </cols>
  <sheetData>
    <row r="1" spans="1:4" customFormat="1" ht="20.25" customHeight="1">
      <c r="A1" s="301" t="s">
        <v>280</v>
      </c>
      <c r="B1" s="301"/>
      <c r="C1" s="301"/>
    </row>
    <row r="2" spans="1:4" customFormat="1" ht="15.75">
      <c r="A2" s="21"/>
      <c r="B2" s="9"/>
      <c r="C2" s="9"/>
    </row>
    <row r="3" spans="1:4" ht="18" customHeight="1">
      <c r="A3" s="300" t="s">
        <v>443</v>
      </c>
      <c r="B3" s="300"/>
      <c r="C3" s="300"/>
    </row>
    <row r="4" spans="1:4" ht="18" customHeight="1">
      <c r="A4" s="298" t="s">
        <v>453</v>
      </c>
      <c r="B4" s="298"/>
      <c r="C4" s="298"/>
    </row>
    <row r="5" spans="1:4" ht="13.5" thickBot="1">
      <c r="A5" s="22"/>
    </row>
    <row r="6" spans="1:4" ht="33.75" customHeight="1" thickBot="1">
      <c r="A6" s="92" t="s">
        <v>452</v>
      </c>
      <c r="B6" s="83" t="s">
        <v>318</v>
      </c>
      <c r="C6" s="84" t="s">
        <v>511</v>
      </c>
    </row>
    <row r="7" spans="1:4" ht="15.75">
      <c r="A7" s="105" t="s">
        <v>499</v>
      </c>
      <c r="B7" s="85" t="s">
        <v>328</v>
      </c>
      <c r="C7" s="86">
        <v>1300</v>
      </c>
      <c r="D7" s="191"/>
    </row>
    <row r="8" spans="1:4" ht="15.75" customHeight="1">
      <c r="A8" s="106" t="s">
        <v>500</v>
      </c>
      <c r="B8" s="78" t="s">
        <v>329</v>
      </c>
      <c r="C8" s="87">
        <v>1200</v>
      </c>
    </row>
    <row r="9" spans="1:4" ht="15.75">
      <c r="A9" s="106" t="s">
        <v>501</v>
      </c>
      <c r="B9" s="78" t="s">
        <v>463</v>
      </c>
      <c r="C9" s="87">
        <v>1000</v>
      </c>
    </row>
    <row r="10" spans="1:4" ht="15.75">
      <c r="A10" s="106" t="s">
        <v>502</v>
      </c>
      <c r="B10" s="78" t="s">
        <v>464</v>
      </c>
      <c r="C10" s="87">
        <v>1000</v>
      </c>
    </row>
    <row r="11" spans="1:4" ht="15.75">
      <c r="A11" s="106" t="s">
        <v>503</v>
      </c>
      <c r="B11" s="78" t="s">
        <v>465</v>
      </c>
      <c r="C11" s="87">
        <v>1000</v>
      </c>
    </row>
    <row r="12" spans="1:4" ht="15.75">
      <c r="A12" s="106" t="s">
        <v>504</v>
      </c>
      <c r="B12" s="78" t="s">
        <v>161</v>
      </c>
      <c r="C12" s="87">
        <v>1500</v>
      </c>
    </row>
    <row r="13" spans="1:4" ht="15.75">
      <c r="A13" s="106" t="s">
        <v>505</v>
      </c>
      <c r="B13" s="78" t="s">
        <v>330</v>
      </c>
      <c r="C13" s="87">
        <v>1000</v>
      </c>
    </row>
    <row r="14" spans="1:4" ht="15.75">
      <c r="A14" s="106" t="s">
        <v>506</v>
      </c>
      <c r="B14" s="78" t="s">
        <v>466</v>
      </c>
      <c r="C14" s="87">
        <v>1500</v>
      </c>
    </row>
    <row r="15" spans="1:4" ht="15.75">
      <c r="A15" s="106" t="s">
        <v>507</v>
      </c>
      <c r="B15" s="78" t="s">
        <v>331</v>
      </c>
      <c r="C15" s="87">
        <v>1600</v>
      </c>
    </row>
    <row r="16" spans="1:4" ht="15.75">
      <c r="A16" s="106" t="s">
        <v>485</v>
      </c>
      <c r="B16" s="78" t="s">
        <v>332</v>
      </c>
      <c r="C16" s="87">
        <v>1600</v>
      </c>
    </row>
    <row r="17" spans="1:3" ht="15.75">
      <c r="A17" s="106" t="s">
        <v>486</v>
      </c>
      <c r="B17" s="78" t="s">
        <v>333</v>
      </c>
      <c r="C17" s="87">
        <v>1500</v>
      </c>
    </row>
    <row r="18" spans="1:3" ht="15.75">
      <c r="A18" s="106" t="s">
        <v>487</v>
      </c>
      <c r="B18" s="78" t="s">
        <v>467</v>
      </c>
      <c r="C18" s="87">
        <v>1400</v>
      </c>
    </row>
    <row r="19" spans="1:3" ht="15.75">
      <c r="A19" s="106" t="s">
        <v>488</v>
      </c>
      <c r="B19" s="78" t="s">
        <v>468</v>
      </c>
      <c r="C19" s="87">
        <v>1400</v>
      </c>
    </row>
    <row r="20" spans="1:3" ht="15.75">
      <c r="A20" s="106" t="s">
        <v>489</v>
      </c>
      <c r="B20" s="78" t="s">
        <v>469</v>
      </c>
      <c r="C20" s="88">
        <v>1000</v>
      </c>
    </row>
    <row r="21" spans="1:3" ht="15.75">
      <c r="A21" s="106" t="s">
        <v>490</v>
      </c>
      <c r="B21" s="78" t="s">
        <v>470</v>
      </c>
      <c r="C21" s="87">
        <v>1700</v>
      </c>
    </row>
    <row r="22" spans="1:3" ht="15.75">
      <c r="A22" s="106" t="s">
        <v>491</v>
      </c>
      <c r="B22" s="78" t="s">
        <v>471</v>
      </c>
      <c r="C22" s="87">
        <v>1700</v>
      </c>
    </row>
    <row r="23" spans="1:3" ht="15.75">
      <c r="A23" s="106" t="s">
        <v>492</v>
      </c>
      <c r="B23" s="78" t="s">
        <v>334</v>
      </c>
      <c r="C23" s="87">
        <v>1400</v>
      </c>
    </row>
    <row r="24" spans="1:3" ht="15.75">
      <c r="A24" s="105" t="s">
        <v>493</v>
      </c>
      <c r="B24" s="78" t="s">
        <v>335</v>
      </c>
      <c r="C24" s="87">
        <v>1400</v>
      </c>
    </row>
    <row r="25" spans="1:3" ht="15.75">
      <c r="A25" s="106" t="s">
        <v>494</v>
      </c>
      <c r="B25" s="78" t="s">
        <v>336</v>
      </c>
      <c r="C25" s="87">
        <v>1500</v>
      </c>
    </row>
    <row r="26" spans="1:3" ht="15.75">
      <c r="A26" s="106" t="s">
        <v>1200</v>
      </c>
      <c r="B26" s="78" t="s">
        <v>475</v>
      </c>
      <c r="C26" s="87">
        <v>1300</v>
      </c>
    </row>
    <row r="27" spans="1:3" ht="15.75">
      <c r="A27" s="106" t="s">
        <v>495</v>
      </c>
      <c r="B27" s="78" t="s">
        <v>472</v>
      </c>
      <c r="C27" s="87">
        <v>4500</v>
      </c>
    </row>
    <row r="28" spans="1:3" ht="15.75">
      <c r="A28" s="106" t="s">
        <v>496</v>
      </c>
      <c r="B28" s="78" t="s">
        <v>473</v>
      </c>
      <c r="C28" s="87">
        <v>6000</v>
      </c>
    </row>
    <row r="29" spans="1:3" ht="15.75">
      <c r="A29" s="106" t="s">
        <v>497</v>
      </c>
      <c r="B29" s="78" t="s">
        <v>474</v>
      </c>
      <c r="C29" s="87">
        <v>5000</v>
      </c>
    </row>
    <row r="30" spans="1:3" ht="15.75">
      <c r="A30" s="106" t="s">
        <v>498</v>
      </c>
      <c r="B30" s="78" t="s">
        <v>338</v>
      </c>
      <c r="C30" s="87">
        <v>4000</v>
      </c>
    </row>
    <row r="31" spans="1:3" ht="16.5" thickBot="1">
      <c r="A31" s="107" t="s">
        <v>1201</v>
      </c>
      <c r="B31" s="89" t="s">
        <v>337</v>
      </c>
      <c r="C31" s="90">
        <v>1300</v>
      </c>
    </row>
    <row r="32" spans="1:3" ht="35.25" customHeight="1">
      <c r="A32" s="32" t="s">
        <v>324</v>
      </c>
      <c r="C32" s="28"/>
    </row>
    <row r="33" spans="1:3" ht="66" customHeight="1">
      <c r="A33" s="299" t="s">
        <v>476</v>
      </c>
      <c r="B33" s="299"/>
      <c r="C33" s="299"/>
    </row>
    <row r="34" spans="1:3" ht="15.75">
      <c r="A34" s="29"/>
      <c r="B34" s="30"/>
      <c r="C34" s="31"/>
    </row>
  </sheetData>
  <mergeCells count="4">
    <mergeCell ref="A4:C4"/>
    <mergeCell ref="A33:C33"/>
    <mergeCell ref="A3:C3"/>
    <mergeCell ref="A1:C1"/>
  </mergeCells>
  <phoneticPr fontId="17" type="noConversion"/>
  <pageMargins left="0.43307086614173229" right="0.19685039370078741" top="0.78740157480314965" bottom="0.15748031496062992" header="0.15748031496062992" footer="0.1574803149606299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5"/>
  </sheetPr>
  <dimension ref="A1:D46"/>
  <sheetViews>
    <sheetView view="pageBreakPreview" workbookViewId="0">
      <selection activeCell="B9" sqref="B9"/>
    </sheetView>
  </sheetViews>
  <sheetFormatPr defaultRowHeight="12.75"/>
  <cols>
    <col min="1" max="1" width="12.5" style="20" customWidth="1"/>
    <col min="2" max="2" width="85.1640625" style="20" customWidth="1"/>
    <col min="3" max="3" width="15" style="20" customWidth="1"/>
    <col min="4" max="4" width="10.5" style="20" customWidth="1"/>
    <col min="5" max="16384" width="9.33203125" style="20"/>
  </cols>
  <sheetData>
    <row r="1" spans="1:4" s="36" customFormat="1" ht="18.75">
      <c r="B1" s="296" t="s">
        <v>280</v>
      </c>
    </row>
    <row r="2" spans="1:4" s="36" customFormat="1" ht="16.5" thickBot="1">
      <c r="A2" s="6"/>
      <c r="B2" s="248"/>
      <c r="C2" s="9"/>
      <c r="D2" s="1"/>
    </row>
    <row r="3" spans="1:4" s="36" customFormat="1" ht="18.75" customHeight="1">
      <c r="A3" s="302" t="s">
        <v>479</v>
      </c>
      <c r="B3" s="304" t="s">
        <v>64</v>
      </c>
      <c r="C3" s="306" t="s">
        <v>480</v>
      </c>
      <c r="D3" s="302" t="s">
        <v>481</v>
      </c>
    </row>
    <row r="4" spans="1:4" s="36" customFormat="1" ht="18.75" customHeight="1" thickBot="1">
      <c r="A4" s="303"/>
      <c r="B4" s="305"/>
      <c r="C4" s="307"/>
      <c r="D4" s="307"/>
    </row>
    <row r="5" spans="1:4" s="36" customFormat="1" ht="15.75">
      <c r="A5" s="94"/>
      <c r="B5" s="308" t="s">
        <v>482</v>
      </c>
      <c r="C5" s="309"/>
      <c r="D5" s="310"/>
    </row>
    <row r="6" spans="1:4" s="36" customFormat="1" ht="15.75">
      <c r="A6" s="95" t="s">
        <v>1174</v>
      </c>
      <c r="B6" s="93" t="s">
        <v>319</v>
      </c>
      <c r="C6" s="43">
        <v>607</v>
      </c>
      <c r="D6" s="103">
        <v>900</v>
      </c>
    </row>
    <row r="7" spans="1:4" s="36" customFormat="1" ht="15.75">
      <c r="A7" s="95" t="s">
        <v>1175</v>
      </c>
      <c r="B7" s="17" t="s">
        <v>145</v>
      </c>
      <c r="C7" s="37">
        <v>527</v>
      </c>
      <c r="D7" s="100">
        <v>950</v>
      </c>
    </row>
    <row r="8" spans="1:4" s="36" customFormat="1" ht="15.75">
      <c r="A8" s="95" t="s">
        <v>1176</v>
      </c>
      <c r="B8" s="17" t="s">
        <v>1322</v>
      </c>
      <c r="C8" s="37" t="s">
        <v>380</v>
      </c>
      <c r="D8" s="100">
        <v>950</v>
      </c>
    </row>
    <row r="9" spans="1:4" s="36" customFormat="1" ht="15.75">
      <c r="A9" s="95" t="s">
        <v>1177</v>
      </c>
      <c r="B9" s="11" t="s">
        <v>62</v>
      </c>
      <c r="C9" s="37" t="s">
        <v>382</v>
      </c>
      <c r="D9" s="100">
        <v>850</v>
      </c>
    </row>
    <row r="10" spans="1:4" s="36" customFormat="1" ht="15.75">
      <c r="A10" s="95" t="s">
        <v>1178</v>
      </c>
      <c r="B10" s="17" t="s">
        <v>188</v>
      </c>
      <c r="C10" s="37">
        <v>340</v>
      </c>
      <c r="D10" s="100">
        <v>1000</v>
      </c>
    </row>
    <row r="11" spans="1:4" s="36" customFormat="1" ht="15.75">
      <c r="A11" s="95" t="s">
        <v>1179</v>
      </c>
      <c r="B11" s="11" t="s">
        <v>381</v>
      </c>
      <c r="C11" s="37">
        <v>720</v>
      </c>
      <c r="D11" s="100">
        <v>1000</v>
      </c>
    </row>
    <row r="12" spans="1:4" s="36" customFormat="1" ht="15.75">
      <c r="A12" s="95" t="s">
        <v>1180</v>
      </c>
      <c r="B12" s="17" t="s">
        <v>1321</v>
      </c>
      <c r="C12" s="37">
        <v>629</v>
      </c>
      <c r="D12" s="100">
        <v>750</v>
      </c>
    </row>
    <row r="13" spans="1:4" s="36" customFormat="1" ht="15.75">
      <c r="A13" s="95" t="s">
        <v>1181</v>
      </c>
      <c r="B13" s="11" t="s">
        <v>4</v>
      </c>
      <c r="C13" s="37">
        <v>310</v>
      </c>
      <c r="D13" s="100">
        <v>650</v>
      </c>
    </row>
    <row r="14" spans="1:4" s="36" customFormat="1" ht="15.75">
      <c r="A14" s="95" t="s">
        <v>1182</v>
      </c>
      <c r="B14" s="17" t="s">
        <v>320</v>
      </c>
      <c r="C14" s="37">
        <v>737</v>
      </c>
      <c r="D14" s="100">
        <v>1000</v>
      </c>
    </row>
    <row r="15" spans="1:4" s="36" customFormat="1" ht="15.75">
      <c r="A15" s="95" t="s">
        <v>1183</v>
      </c>
      <c r="B15" s="17" t="s">
        <v>321</v>
      </c>
      <c r="C15" s="37">
        <v>728</v>
      </c>
      <c r="D15" s="100">
        <v>1000</v>
      </c>
    </row>
    <row r="16" spans="1:4" s="36" customFormat="1" ht="15.75">
      <c r="A16" s="95" t="s">
        <v>1353</v>
      </c>
      <c r="B16" s="17" t="s">
        <v>321</v>
      </c>
      <c r="C16" s="37">
        <v>729</v>
      </c>
      <c r="D16" s="100">
        <v>900</v>
      </c>
    </row>
    <row r="17" spans="1:4" s="36" customFormat="1" ht="15.75">
      <c r="A17" s="95" t="s">
        <v>1184</v>
      </c>
      <c r="B17" s="17" t="s">
        <v>86</v>
      </c>
      <c r="C17" s="37">
        <v>940</v>
      </c>
      <c r="D17" s="100">
        <v>850</v>
      </c>
    </row>
    <row r="18" spans="1:4" s="36" customFormat="1" ht="15.75">
      <c r="A18" s="95" t="s">
        <v>1185</v>
      </c>
      <c r="B18" s="11" t="s">
        <v>160</v>
      </c>
      <c r="C18" s="37">
        <v>440</v>
      </c>
      <c r="D18" s="100">
        <v>1000</v>
      </c>
    </row>
    <row r="19" spans="1:4" s="36" customFormat="1" ht="15.75">
      <c r="A19" s="95" t="s">
        <v>1186</v>
      </c>
      <c r="B19" s="11" t="s">
        <v>309</v>
      </c>
      <c r="C19" s="37">
        <v>429</v>
      </c>
      <c r="D19" s="100">
        <v>750</v>
      </c>
    </row>
    <row r="20" spans="1:4" s="36" customFormat="1" ht="15.75">
      <c r="A20" s="95" t="s">
        <v>1187</v>
      </c>
      <c r="B20" s="17" t="s">
        <v>450</v>
      </c>
      <c r="C20" s="37">
        <v>638</v>
      </c>
      <c r="D20" s="100">
        <v>750</v>
      </c>
    </row>
    <row r="21" spans="1:4" s="36" customFormat="1" ht="15.75">
      <c r="A21" s="95" t="s">
        <v>1188</v>
      </c>
      <c r="B21" s="17" t="s">
        <v>450</v>
      </c>
      <c r="C21" s="37">
        <v>640</v>
      </c>
      <c r="D21" s="100">
        <v>750</v>
      </c>
    </row>
    <row r="22" spans="1:4" s="36" customFormat="1" ht="15.75">
      <c r="A22" s="95" t="s">
        <v>1189</v>
      </c>
      <c r="B22" s="17" t="s">
        <v>458</v>
      </c>
      <c r="C22" s="37">
        <v>820</v>
      </c>
      <c r="D22" s="100">
        <v>1200</v>
      </c>
    </row>
    <row r="23" spans="1:4" s="36" customFormat="1" ht="15.75">
      <c r="A23" s="95" t="s">
        <v>1190</v>
      </c>
      <c r="B23" s="17" t="s">
        <v>454</v>
      </c>
      <c r="C23" s="37">
        <v>237</v>
      </c>
      <c r="D23" s="100">
        <v>1100</v>
      </c>
    </row>
    <row r="24" spans="1:4" s="36" customFormat="1" ht="15.75">
      <c r="A24" s="95" t="s">
        <v>1337</v>
      </c>
      <c r="B24" s="17" t="s">
        <v>454</v>
      </c>
      <c r="C24" s="37">
        <v>239</v>
      </c>
      <c r="D24" s="100">
        <v>1000</v>
      </c>
    </row>
    <row r="25" spans="1:4" s="36" customFormat="1" ht="15.75">
      <c r="A25" s="95" t="s">
        <v>1191</v>
      </c>
      <c r="B25" s="11" t="s">
        <v>322</v>
      </c>
      <c r="C25" s="37">
        <v>850</v>
      </c>
      <c r="D25" s="100">
        <v>700</v>
      </c>
    </row>
    <row r="26" spans="1:4" s="36" customFormat="1" ht="15.75">
      <c r="A26" s="95" t="s">
        <v>1192</v>
      </c>
      <c r="B26" s="11" t="s">
        <v>445</v>
      </c>
      <c r="C26" s="37">
        <v>347</v>
      </c>
      <c r="D26" s="100">
        <v>700</v>
      </c>
    </row>
    <row r="27" spans="1:4" s="36" customFormat="1" ht="15.75">
      <c r="A27" s="95" t="s">
        <v>1195</v>
      </c>
      <c r="B27" s="11" t="s">
        <v>205</v>
      </c>
      <c r="C27" s="37">
        <v>617</v>
      </c>
      <c r="D27" s="100">
        <v>600</v>
      </c>
    </row>
    <row r="28" spans="1:4" s="36" customFormat="1" ht="15.75">
      <c r="A28" s="95" t="s">
        <v>1196</v>
      </c>
      <c r="B28" s="11" t="s">
        <v>205</v>
      </c>
      <c r="C28" s="37" t="s">
        <v>448</v>
      </c>
      <c r="D28" s="100">
        <v>700</v>
      </c>
    </row>
    <row r="29" spans="1:4" s="36" customFormat="1" ht="15.75">
      <c r="A29" s="95" t="s">
        <v>1193</v>
      </c>
      <c r="B29" s="11" t="s">
        <v>93</v>
      </c>
      <c r="C29" s="37">
        <v>105</v>
      </c>
      <c r="D29" s="100">
        <v>420</v>
      </c>
    </row>
    <row r="30" spans="1:4" s="36" customFormat="1" ht="16.5" thickBot="1">
      <c r="A30" s="95" t="s">
        <v>1194</v>
      </c>
      <c r="B30" s="17" t="s">
        <v>193</v>
      </c>
      <c r="C30" s="37" t="s">
        <v>1326</v>
      </c>
      <c r="D30" s="100">
        <v>700</v>
      </c>
    </row>
    <row r="31" spans="1:4" s="36" customFormat="1" ht="15.75">
      <c r="A31" s="97"/>
      <c r="B31" s="318" t="s">
        <v>284</v>
      </c>
      <c r="C31" s="318"/>
      <c r="D31" s="319"/>
    </row>
    <row r="32" spans="1:4" s="36" customFormat="1" ht="15.75">
      <c r="A32" s="196" t="s">
        <v>1280</v>
      </c>
      <c r="B32" s="93" t="s">
        <v>319</v>
      </c>
      <c r="C32" s="43" t="s">
        <v>446</v>
      </c>
      <c r="D32" s="99">
        <v>550</v>
      </c>
    </row>
    <row r="33" spans="1:4" s="36" customFormat="1" ht="15.75">
      <c r="A33" s="95" t="s">
        <v>1281</v>
      </c>
      <c r="B33" s="11" t="s">
        <v>90</v>
      </c>
      <c r="C33" s="37">
        <v>528</v>
      </c>
      <c r="D33" s="100">
        <v>650</v>
      </c>
    </row>
    <row r="34" spans="1:4" s="36" customFormat="1" ht="15.75">
      <c r="A34" s="95" t="s">
        <v>1282</v>
      </c>
      <c r="B34" s="17" t="s">
        <v>159</v>
      </c>
      <c r="C34" s="37">
        <v>410</v>
      </c>
      <c r="D34" s="100">
        <v>550</v>
      </c>
    </row>
    <row r="35" spans="1:4" s="36" customFormat="1" ht="15.75">
      <c r="A35" s="95" t="s">
        <v>1354</v>
      </c>
      <c r="B35" s="11" t="s">
        <v>62</v>
      </c>
      <c r="C35" s="37">
        <v>508</v>
      </c>
      <c r="D35" s="100">
        <v>600</v>
      </c>
    </row>
    <row r="36" spans="1:4" s="36" customFormat="1" ht="15.75">
      <c r="A36" s="95" t="s">
        <v>1283</v>
      </c>
      <c r="B36" s="17" t="s">
        <v>91</v>
      </c>
      <c r="C36" s="37">
        <v>338</v>
      </c>
      <c r="D36" s="100">
        <v>600</v>
      </c>
    </row>
    <row r="37" spans="1:4" s="36" customFormat="1" ht="15.75">
      <c r="A37" s="95" t="s">
        <v>1197</v>
      </c>
      <c r="B37" s="17" t="s">
        <v>92</v>
      </c>
      <c r="C37" s="38">
        <v>708</v>
      </c>
      <c r="D37" s="100">
        <v>500</v>
      </c>
    </row>
    <row r="38" spans="1:4" s="36" customFormat="1" ht="15.75">
      <c r="A38" s="95" t="s">
        <v>1284</v>
      </c>
      <c r="B38" s="11" t="s">
        <v>92</v>
      </c>
      <c r="C38" s="37">
        <v>710</v>
      </c>
      <c r="D38" s="100">
        <v>500</v>
      </c>
    </row>
    <row r="39" spans="1:4" s="36" customFormat="1" ht="15.75">
      <c r="A39" s="95" t="s">
        <v>1198</v>
      </c>
      <c r="B39" s="11" t="s">
        <v>320</v>
      </c>
      <c r="C39" s="75">
        <v>739</v>
      </c>
      <c r="D39" s="98">
        <v>600</v>
      </c>
    </row>
    <row r="40" spans="1:4" s="36" customFormat="1" ht="15.75">
      <c r="A40" s="95" t="s">
        <v>1285</v>
      </c>
      <c r="B40" s="11" t="s">
        <v>320</v>
      </c>
      <c r="C40" s="75">
        <v>740</v>
      </c>
      <c r="D40" s="104">
        <v>800</v>
      </c>
    </row>
    <row r="41" spans="1:4" s="36" customFormat="1" ht="16.5" thickBot="1">
      <c r="A41" s="95" t="s">
        <v>1199</v>
      </c>
      <c r="B41" s="14" t="s">
        <v>49</v>
      </c>
      <c r="C41" s="37" t="s">
        <v>50</v>
      </c>
      <c r="D41" s="100">
        <v>550</v>
      </c>
    </row>
    <row r="42" spans="1:4" s="36" customFormat="1" ht="15.75">
      <c r="A42" s="97"/>
      <c r="B42" s="317" t="s">
        <v>394</v>
      </c>
      <c r="C42" s="318"/>
      <c r="D42" s="319"/>
    </row>
    <row r="43" spans="1:4" s="36" customFormat="1" ht="16.5" thickBot="1">
      <c r="A43" s="96" t="s">
        <v>1286</v>
      </c>
      <c r="B43" s="17" t="s">
        <v>322</v>
      </c>
      <c r="C43" s="38">
        <v>841</v>
      </c>
      <c r="D43" s="102">
        <v>400</v>
      </c>
    </row>
    <row r="44" spans="1:4" s="36" customFormat="1" ht="15.75">
      <c r="A44" s="161" t="s">
        <v>483</v>
      </c>
      <c r="B44" s="313" t="s">
        <v>363</v>
      </c>
      <c r="C44" s="314"/>
      <c r="D44" s="162">
        <v>385</v>
      </c>
    </row>
    <row r="45" spans="1:4" s="36" customFormat="1" ht="16.5" thickBot="1">
      <c r="A45" s="96" t="s">
        <v>484</v>
      </c>
      <c r="B45" s="315" t="s">
        <v>63</v>
      </c>
      <c r="C45" s="316"/>
      <c r="D45" s="102">
        <v>300</v>
      </c>
    </row>
    <row r="46" spans="1:4" s="36" customFormat="1" ht="16.5" thickBot="1">
      <c r="A46" s="163" t="s">
        <v>1223</v>
      </c>
      <c r="B46" s="311" t="s">
        <v>58</v>
      </c>
      <c r="C46" s="312"/>
      <c r="D46" s="164">
        <v>2500</v>
      </c>
    </row>
  </sheetData>
  <mergeCells count="10">
    <mergeCell ref="B46:C46"/>
    <mergeCell ref="B44:C44"/>
    <mergeCell ref="B45:C45"/>
    <mergeCell ref="B42:D42"/>
    <mergeCell ref="B31:D31"/>
    <mergeCell ref="A3:A4"/>
    <mergeCell ref="B3:B4"/>
    <mergeCell ref="C3:C4"/>
    <mergeCell ref="D3:D4"/>
    <mergeCell ref="B5:D5"/>
  </mergeCells>
  <phoneticPr fontId="13" type="noConversion"/>
  <pageMargins left="0.39370078740157483" right="0" top="0.61417322834645682" bottom="0.15748031496062992" header="0.15748031496062992" footer="0.2362204724409449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view="pageBreakPreview" workbookViewId="0">
      <selection activeCell="B23" sqref="B23"/>
    </sheetView>
  </sheetViews>
  <sheetFormatPr defaultRowHeight="12.75"/>
  <cols>
    <col min="1" max="1" width="13.83203125" style="20" customWidth="1"/>
    <col min="2" max="2" width="84.83203125" style="20" customWidth="1"/>
    <col min="3" max="3" width="14.83203125" style="20" customWidth="1"/>
  </cols>
  <sheetData>
    <row r="1" spans="1:3" ht="18.75">
      <c r="B1" s="296" t="s">
        <v>280</v>
      </c>
    </row>
    <row r="2" spans="1:3" ht="15.75">
      <c r="A2" s="6"/>
      <c r="B2" s="258"/>
      <c r="C2" s="1"/>
    </row>
    <row r="3" spans="1:3" ht="31.5" customHeight="1">
      <c r="A3" s="320" t="s">
        <v>1324</v>
      </c>
      <c r="B3" s="320"/>
      <c r="C3" s="320"/>
    </row>
    <row r="4" spans="1:3" ht="15.75" thickBot="1">
      <c r="A4" s="1"/>
      <c r="B4" s="25"/>
      <c r="C4" s="1"/>
    </row>
    <row r="5" spans="1:3" ht="18.75" customHeight="1">
      <c r="A5" s="302" t="s">
        <v>479</v>
      </c>
      <c r="B5" s="306" t="s">
        <v>64</v>
      </c>
      <c r="C5" s="302" t="s">
        <v>481</v>
      </c>
    </row>
    <row r="6" spans="1:3" ht="18.75" customHeight="1" thickBot="1">
      <c r="A6" s="303"/>
      <c r="B6" s="307"/>
      <c r="C6" s="307"/>
    </row>
    <row r="7" spans="1:3" ht="19.5" customHeight="1">
      <c r="A7" s="194"/>
      <c r="B7" s="323" t="s">
        <v>99</v>
      </c>
      <c r="C7" s="324"/>
    </row>
    <row r="8" spans="1:3" ht="15.75">
      <c r="A8" s="106" t="s">
        <v>1202</v>
      </c>
      <c r="B8" s="74" t="s">
        <v>319</v>
      </c>
      <c r="C8" s="204">
        <v>2200</v>
      </c>
    </row>
    <row r="9" spans="1:3" ht="15.75">
      <c r="A9" s="106" t="s">
        <v>1203</v>
      </c>
      <c r="B9" s="23" t="s">
        <v>145</v>
      </c>
      <c r="C9" s="205">
        <v>2150</v>
      </c>
    </row>
    <row r="10" spans="1:3" ht="15.75">
      <c r="A10" s="106" t="s">
        <v>1288</v>
      </c>
      <c r="B10" s="23" t="s">
        <v>1322</v>
      </c>
      <c r="C10" s="112">
        <v>1950</v>
      </c>
    </row>
    <row r="11" spans="1:3" ht="15.75">
      <c r="A11" s="106" t="s">
        <v>1289</v>
      </c>
      <c r="B11" s="23" t="s">
        <v>62</v>
      </c>
      <c r="C11" s="112">
        <v>1850</v>
      </c>
    </row>
    <row r="12" spans="1:3" ht="15.75">
      <c r="A12" s="106" t="s">
        <v>1204</v>
      </c>
      <c r="B12" s="23" t="s">
        <v>188</v>
      </c>
      <c r="C12" s="112">
        <v>2000</v>
      </c>
    </row>
    <row r="13" spans="1:3" ht="15.75">
      <c r="A13" s="106" t="s">
        <v>1205</v>
      </c>
      <c r="B13" s="23" t="s">
        <v>381</v>
      </c>
      <c r="C13" s="112">
        <v>2500</v>
      </c>
    </row>
    <row r="14" spans="1:3" ht="15.75">
      <c r="A14" s="106" t="s">
        <v>1290</v>
      </c>
      <c r="B14" s="23" t="s">
        <v>1321</v>
      </c>
      <c r="C14" s="112">
        <v>1750</v>
      </c>
    </row>
    <row r="15" spans="1:3" ht="15.75">
      <c r="A15" s="106" t="s">
        <v>1291</v>
      </c>
      <c r="B15" s="23" t="s">
        <v>4</v>
      </c>
      <c r="C15" s="112">
        <v>2150</v>
      </c>
    </row>
    <row r="16" spans="1:3" ht="15.75">
      <c r="A16" s="106" t="s">
        <v>1206</v>
      </c>
      <c r="B16" s="23" t="s">
        <v>320</v>
      </c>
      <c r="C16" s="112">
        <v>2600</v>
      </c>
    </row>
    <row r="17" spans="1:3" ht="15.75">
      <c r="A17" s="106" t="s">
        <v>1292</v>
      </c>
      <c r="B17" s="23" t="s">
        <v>321</v>
      </c>
      <c r="C17" s="112">
        <v>2600</v>
      </c>
    </row>
    <row r="18" spans="1:3" ht="15.75">
      <c r="A18" s="106" t="s">
        <v>1293</v>
      </c>
      <c r="B18" s="23" t="s">
        <v>86</v>
      </c>
      <c r="C18" s="112">
        <v>2350</v>
      </c>
    </row>
    <row r="19" spans="1:3" ht="15.75">
      <c r="A19" s="106" t="s">
        <v>1294</v>
      </c>
      <c r="B19" s="23" t="s">
        <v>160</v>
      </c>
      <c r="C19" s="112">
        <v>2400</v>
      </c>
    </row>
    <row r="20" spans="1:3" ht="15.75">
      <c r="A20" s="106" t="s">
        <v>1295</v>
      </c>
      <c r="B20" s="23" t="s">
        <v>309</v>
      </c>
      <c r="C20" s="112">
        <v>2150</v>
      </c>
    </row>
    <row r="21" spans="1:3" ht="15.75">
      <c r="A21" s="106" t="s">
        <v>1296</v>
      </c>
      <c r="B21" s="23" t="s">
        <v>450</v>
      </c>
      <c r="C21" s="112">
        <v>1750</v>
      </c>
    </row>
    <row r="22" spans="1:3" ht="15.75">
      <c r="A22" s="106" t="s">
        <v>1297</v>
      </c>
      <c r="B22" s="23" t="s">
        <v>458</v>
      </c>
      <c r="C22" s="112">
        <v>2900</v>
      </c>
    </row>
    <row r="23" spans="1:3" ht="15.75">
      <c r="A23" s="106" t="s">
        <v>1298</v>
      </c>
      <c r="B23" s="23" t="s">
        <v>454</v>
      </c>
      <c r="C23" s="112">
        <v>2800</v>
      </c>
    </row>
    <row r="24" spans="1:3" ht="15.75">
      <c r="A24" s="106" t="s">
        <v>1207</v>
      </c>
      <c r="B24" s="23" t="s">
        <v>322</v>
      </c>
      <c r="C24" s="112">
        <v>2100</v>
      </c>
    </row>
    <row r="25" spans="1:3" ht="15.75">
      <c r="A25" s="106" t="s">
        <v>1299</v>
      </c>
      <c r="B25" s="23" t="s">
        <v>445</v>
      </c>
      <c r="C25" s="112">
        <v>2200</v>
      </c>
    </row>
    <row r="26" spans="1:3" ht="15.75">
      <c r="A26" s="106" t="s">
        <v>1300</v>
      </c>
      <c r="B26" s="23" t="s">
        <v>205</v>
      </c>
      <c r="C26" s="112">
        <v>2000</v>
      </c>
    </row>
    <row r="27" spans="1:3" ht="15.75">
      <c r="A27" s="106" t="s">
        <v>1301</v>
      </c>
      <c r="B27" s="23" t="s">
        <v>93</v>
      </c>
      <c r="C27" s="112">
        <v>4420</v>
      </c>
    </row>
    <row r="28" spans="1:3" ht="16.5" thickBot="1">
      <c r="A28" s="106" t="s">
        <v>1208</v>
      </c>
      <c r="B28" s="23" t="s">
        <v>193</v>
      </c>
      <c r="C28" s="112">
        <v>2000</v>
      </c>
    </row>
    <row r="29" spans="1:3" ht="21.75" customHeight="1">
      <c r="A29" s="192"/>
      <c r="B29" s="323" t="s">
        <v>102</v>
      </c>
      <c r="C29" s="325"/>
    </row>
    <row r="30" spans="1:3" ht="15.75">
      <c r="A30" s="106" t="s">
        <v>1302</v>
      </c>
      <c r="B30" s="74" t="s">
        <v>1277</v>
      </c>
      <c r="C30" s="204">
        <v>1850</v>
      </c>
    </row>
    <row r="31" spans="1:3" ht="15.75">
      <c r="A31" s="106" t="s">
        <v>1287</v>
      </c>
      <c r="B31" s="23" t="s">
        <v>145</v>
      </c>
      <c r="C31" s="112">
        <v>1850</v>
      </c>
    </row>
    <row r="32" spans="1:3" ht="15.75">
      <c r="A32" s="106" t="s">
        <v>1323</v>
      </c>
      <c r="B32" s="23" t="s">
        <v>1322</v>
      </c>
      <c r="C32" s="112">
        <v>1550</v>
      </c>
    </row>
    <row r="33" spans="1:3" ht="15.75">
      <c r="A33" s="106" t="s">
        <v>1355</v>
      </c>
      <c r="B33" s="23" t="s">
        <v>62</v>
      </c>
      <c r="C33" s="112">
        <v>1600</v>
      </c>
    </row>
    <row r="34" spans="1:3" ht="15.75">
      <c r="A34" s="106" t="s">
        <v>1303</v>
      </c>
      <c r="B34" s="23" t="s">
        <v>91</v>
      </c>
      <c r="C34" s="112">
        <v>1600</v>
      </c>
    </row>
    <row r="35" spans="1:3" ht="15.75">
      <c r="A35" s="106" t="s">
        <v>1305</v>
      </c>
      <c r="B35" s="23" t="s">
        <v>1278</v>
      </c>
      <c r="C35" s="112">
        <v>2000</v>
      </c>
    </row>
    <row r="36" spans="1:3" ht="15.75">
      <c r="A36" s="106" t="s">
        <v>1304</v>
      </c>
      <c r="B36" s="23" t="s">
        <v>1279</v>
      </c>
      <c r="C36" s="112">
        <v>2400</v>
      </c>
    </row>
    <row r="37" spans="1:3" ht="15.75" customHeight="1" thickBot="1">
      <c r="A37" s="106" t="s">
        <v>1209</v>
      </c>
      <c r="B37" s="23" t="s">
        <v>49</v>
      </c>
      <c r="C37" s="112">
        <v>1950</v>
      </c>
    </row>
    <row r="38" spans="1:3" ht="18.75" customHeight="1">
      <c r="A38" s="195"/>
      <c r="B38" s="321" t="s">
        <v>103</v>
      </c>
      <c r="C38" s="322"/>
    </row>
    <row r="39" spans="1:3" ht="16.5" thickBot="1">
      <c r="A39" s="107" t="s">
        <v>1306</v>
      </c>
      <c r="B39" s="101" t="s">
        <v>49</v>
      </c>
      <c r="C39" s="118">
        <v>1800</v>
      </c>
    </row>
    <row r="43" spans="1:3" ht="11.25" customHeight="1"/>
  </sheetData>
  <mergeCells count="7">
    <mergeCell ref="A3:C3"/>
    <mergeCell ref="B38:C38"/>
    <mergeCell ref="B7:C7"/>
    <mergeCell ref="B29:C29"/>
    <mergeCell ref="B5:B6"/>
    <mergeCell ref="A5:A6"/>
    <mergeCell ref="C5:C6"/>
  </mergeCells>
  <phoneticPr fontId="13" type="noConversion"/>
  <pageMargins left="0.62992125984251968" right="0.74803149606299213" top="0.70866141732283472" bottom="0.59055118110236227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-0.249977111117893"/>
  </sheetPr>
  <dimension ref="A1:R834"/>
  <sheetViews>
    <sheetView tabSelected="1" view="pageBreakPreview" topLeftCell="A411" workbookViewId="0">
      <selection activeCell="A432" sqref="A432"/>
    </sheetView>
  </sheetViews>
  <sheetFormatPr defaultRowHeight="12.75"/>
  <cols>
    <col min="1" max="1" width="13.6640625" style="36" customWidth="1"/>
    <col min="2" max="2" width="110.1640625" style="36" customWidth="1"/>
    <col min="3" max="3" width="18.83203125" style="36" customWidth="1"/>
    <col min="4" max="4" width="14.1640625" style="36" customWidth="1"/>
    <col min="5" max="5" width="13.33203125" style="36" bestFit="1" customWidth="1"/>
    <col min="6" max="16384" width="9.33203125" style="36"/>
  </cols>
  <sheetData>
    <row r="1" spans="1:3" ht="18.75">
      <c r="B1" s="296" t="s">
        <v>280</v>
      </c>
    </row>
    <row r="2" spans="1:3" ht="15.75">
      <c r="A2" s="6"/>
      <c r="B2" s="259"/>
      <c r="C2" s="1"/>
    </row>
    <row r="3" spans="1:3" ht="15.75">
      <c r="A3" s="109" t="s">
        <v>1270</v>
      </c>
      <c r="B3" s="64" t="s">
        <v>1269</v>
      </c>
      <c r="C3" s="1"/>
    </row>
    <row r="4" spans="1:3" ht="15.75" thickBot="1">
      <c r="A4" s="1"/>
      <c r="B4" s="25"/>
      <c r="C4" s="1"/>
    </row>
    <row r="5" spans="1:3" ht="20.25" customHeight="1">
      <c r="A5" s="302" t="s">
        <v>479</v>
      </c>
      <c r="B5" s="306" t="s">
        <v>64</v>
      </c>
      <c r="C5" s="302" t="s">
        <v>481</v>
      </c>
    </row>
    <row r="6" spans="1:3" ht="20.25" customHeight="1" thickBot="1">
      <c r="A6" s="303"/>
      <c r="B6" s="307"/>
      <c r="C6" s="307"/>
    </row>
    <row r="7" spans="1:3" ht="15.75" customHeight="1">
      <c r="A7" s="139" t="s">
        <v>1271</v>
      </c>
      <c r="B7" s="250" t="s">
        <v>104</v>
      </c>
      <c r="C7" s="219">
        <v>1000</v>
      </c>
    </row>
    <row r="8" spans="1:3" ht="15.75" customHeight="1">
      <c r="A8" s="139" t="s">
        <v>1272</v>
      </c>
      <c r="B8" s="250" t="s">
        <v>105</v>
      </c>
      <c r="C8" s="219">
        <v>1000</v>
      </c>
    </row>
    <row r="9" spans="1:3" ht="15.75" customHeight="1">
      <c r="A9" s="139" t="s">
        <v>1273</v>
      </c>
      <c r="B9" s="250" t="s">
        <v>106</v>
      </c>
      <c r="C9" s="219">
        <v>850</v>
      </c>
    </row>
    <row r="10" spans="1:3" ht="15.75">
      <c r="A10" s="139" t="s">
        <v>1274</v>
      </c>
      <c r="B10" s="250" t="s">
        <v>107</v>
      </c>
      <c r="C10" s="219">
        <v>850</v>
      </c>
    </row>
    <row r="11" spans="1:3" ht="15.75">
      <c r="A11" s="139" t="s">
        <v>1275</v>
      </c>
      <c r="B11" s="12" t="s">
        <v>413</v>
      </c>
      <c r="C11" s="219">
        <v>750</v>
      </c>
    </row>
    <row r="12" spans="1:3" ht="16.5" thickBot="1">
      <c r="A12" s="107" t="s">
        <v>1276</v>
      </c>
      <c r="B12" s="120" t="s">
        <v>414</v>
      </c>
      <c r="C12" s="226">
        <v>600</v>
      </c>
    </row>
    <row r="13" spans="1:3" ht="16.5" thickBot="1">
      <c r="A13" s="197"/>
      <c r="B13" s="8"/>
      <c r="C13" s="190"/>
    </row>
    <row r="14" spans="1:3" ht="31.5">
      <c r="A14" s="158" t="s">
        <v>1224</v>
      </c>
      <c r="B14" s="252" t="s">
        <v>244</v>
      </c>
      <c r="C14" s="140">
        <v>1700</v>
      </c>
    </row>
    <row r="15" spans="1:3" ht="32.25" thickBot="1">
      <c r="A15" s="159" t="s">
        <v>1225</v>
      </c>
      <c r="B15" s="143" t="s">
        <v>245</v>
      </c>
      <c r="C15" s="115">
        <v>2000</v>
      </c>
    </row>
    <row r="17" spans="1:18" ht="15.75">
      <c r="A17" s="109" t="s">
        <v>508</v>
      </c>
      <c r="B17" s="44" t="s">
        <v>148</v>
      </c>
    </row>
    <row r="18" spans="1:18" ht="13.5" thickBot="1"/>
    <row r="19" spans="1:18" s="70" customFormat="1" ht="15.75">
      <c r="A19" s="302" t="s">
        <v>479</v>
      </c>
      <c r="B19" s="304" t="s">
        <v>64</v>
      </c>
      <c r="C19" s="302" t="s">
        <v>481</v>
      </c>
      <c r="D19" s="60"/>
    </row>
    <row r="20" spans="1:18" s="70" customFormat="1" ht="16.5" thickBot="1">
      <c r="A20" s="303"/>
      <c r="B20" s="305"/>
      <c r="C20" s="307"/>
      <c r="D20" s="60"/>
    </row>
    <row r="21" spans="1:18" s="1" customFormat="1" ht="15.75">
      <c r="A21" s="251" t="s">
        <v>512</v>
      </c>
      <c r="B21" s="193" t="s">
        <v>65</v>
      </c>
      <c r="C21" s="123">
        <v>300</v>
      </c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</row>
    <row r="22" spans="1:18" s="1" customFormat="1" ht="15.75">
      <c r="A22" s="139" t="s">
        <v>1307</v>
      </c>
      <c r="B22" s="12" t="s">
        <v>1308</v>
      </c>
      <c r="C22" s="112">
        <v>150</v>
      </c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</row>
    <row r="23" spans="1:18" s="1" customFormat="1" ht="15.75">
      <c r="A23" s="139"/>
      <c r="B23" s="15" t="s">
        <v>1530</v>
      </c>
      <c r="C23" s="112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</row>
    <row r="24" spans="1:18" s="1" customFormat="1" ht="15.75">
      <c r="A24" s="139" t="s">
        <v>1531</v>
      </c>
      <c r="B24" s="12" t="s">
        <v>1532</v>
      </c>
      <c r="C24" s="112">
        <v>1100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</row>
    <row r="25" spans="1:18" s="1" customFormat="1" ht="15.75">
      <c r="A25" s="139" t="s">
        <v>1533</v>
      </c>
      <c r="B25" s="12" t="s">
        <v>423</v>
      </c>
      <c r="C25" s="112">
        <v>1600</v>
      </c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</row>
    <row r="26" spans="1:18" s="1" customFormat="1" ht="15.75">
      <c r="A26" s="139" t="s">
        <v>1534</v>
      </c>
      <c r="B26" s="12" t="s">
        <v>426</v>
      </c>
      <c r="C26" s="112">
        <v>2300</v>
      </c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</row>
    <row r="27" spans="1:18" s="1" customFormat="1" ht="15.75">
      <c r="A27" s="139"/>
      <c r="B27" s="15" t="s">
        <v>1535</v>
      </c>
      <c r="C27" s="112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</row>
    <row r="28" spans="1:18" s="1" customFormat="1" ht="15.75">
      <c r="A28" s="139" t="s">
        <v>1536</v>
      </c>
      <c r="B28" s="13" t="s">
        <v>427</v>
      </c>
      <c r="C28" s="112">
        <v>2500</v>
      </c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</row>
    <row r="29" spans="1:18" s="1" customFormat="1" ht="15.75">
      <c r="A29" s="139" t="s">
        <v>1537</v>
      </c>
      <c r="B29" s="12" t="s">
        <v>428</v>
      </c>
      <c r="C29" s="112">
        <v>3300</v>
      </c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</row>
    <row r="30" spans="1:18" s="1" customFormat="1" ht="15.75">
      <c r="A30" s="139" t="s">
        <v>1538</v>
      </c>
      <c r="B30" s="12" t="s">
        <v>429</v>
      </c>
      <c r="C30" s="112">
        <v>4000</v>
      </c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</row>
    <row r="31" spans="1:18" s="1" customFormat="1" ht="15.75">
      <c r="A31" s="139"/>
      <c r="B31" s="45" t="s">
        <v>1539</v>
      </c>
      <c r="C31" s="112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</row>
    <row r="32" spans="1:18" s="1" customFormat="1" ht="15.75">
      <c r="A32" s="139" t="s">
        <v>1540</v>
      </c>
      <c r="B32" s="12" t="s">
        <v>1541</v>
      </c>
      <c r="C32" s="112">
        <v>2700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</row>
    <row r="33" spans="1:18" s="1" customFormat="1" ht="15.75">
      <c r="A33" s="139" t="s">
        <v>1542</v>
      </c>
      <c r="B33" s="19" t="s">
        <v>1543</v>
      </c>
      <c r="C33" s="112">
        <v>3500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</row>
    <row r="34" spans="1:18" s="1" customFormat="1" ht="15.75">
      <c r="A34" s="139" t="s">
        <v>1544</v>
      </c>
      <c r="B34" s="12" t="s">
        <v>1545</v>
      </c>
      <c r="C34" s="112">
        <v>4300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</row>
    <row r="35" spans="1:18" s="1" customFormat="1" ht="15.75">
      <c r="A35" s="139"/>
      <c r="B35" s="15" t="s">
        <v>1546</v>
      </c>
      <c r="C35" s="112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</row>
    <row r="36" spans="1:18" s="1" customFormat="1" ht="15.75">
      <c r="A36" s="139" t="s">
        <v>514</v>
      </c>
      <c r="B36" s="12" t="s">
        <v>1547</v>
      </c>
      <c r="C36" s="112">
        <v>300</v>
      </c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s="1" customFormat="1" ht="15.75">
      <c r="A37" s="139" t="s">
        <v>515</v>
      </c>
      <c r="B37" s="12" t="s">
        <v>424</v>
      </c>
      <c r="C37" s="112">
        <v>300</v>
      </c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</row>
    <row r="38" spans="1:18" s="1" customFormat="1" ht="15.75">
      <c r="A38" s="139" t="s">
        <v>516</v>
      </c>
      <c r="B38" s="19" t="s">
        <v>149</v>
      </c>
      <c r="C38" s="112">
        <v>1500</v>
      </c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</row>
    <row r="39" spans="1:18" s="1" customFormat="1" ht="15.75">
      <c r="A39" s="139" t="s">
        <v>517</v>
      </c>
      <c r="B39" s="12" t="s">
        <v>150</v>
      </c>
      <c r="C39" s="112">
        <v>2200</v>
      </c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</row>
    <row r="40" spans="1:18" s="1" customFormat="1" ht="31.5">
      <c r="A40" s="139" t="s">
        <v>518</v>
      </c>
      <c r="B40" s="39" t="s">
        <v>1548</v>
      </c>
      <c r="C40" s="91">
        <v>1300</v>
      </c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</row>
    <row r="41" spans="1:18" s="1" customFormat="1" ht="15.75">
      <c r="A41" s="139" t="s">
        <v>519</v>
      </c>
      <c r="B41" s="8" t="s">
        <v>323</v>
      </c>
      <c r="C41" s="112">
        <v>700</v>
      </c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</row>
    <row r="42" spans="1:18" s="1" customFormat="1" ht="15.75">
      <c r="A42" s="139" t="s">
        <v>520</v>
      </c>
      <c r="B42" s="11" t="s">
        <v>302</v>
      </c>
      <c r="C42" s="112">
        <v>900</v>
      </c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</row>
    <row r="43" spans="1:18" s="1" customFormat="1" ht="15.75">
      <c r="A43" s="139" t="s">
        <v>521</v>
      </c>
      <c r="B43" s="11" t="s">
        <v>303</v>
      </c>
      <c r="C43" s="112">
        <v>1100</v>
      </c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</row>
    <row r="44" spans="1:18" s="1" customFormat="1" ht="16.5" thickBot="1">
      <c r="A44" s="113" t="s">
        <v>522</v>
      </c>
      <c r="B44" s="120" t="s">
        <v>1549</v>
      </c>
      <c r="C44" s="118">
        <v>150</v>
      </c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</row>
    <row r="45" spans="1:18" s="1" customFormat="1" ht="15.75">
      <c r="A45" s="256"/>
      <c r="B45" s="8"/>
      <c r="C45" s="68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</row>
    <row r="46" spans="1:18" s="6" customFormat="1" ht="15.75">
      <c r="A46" s="110" t="s">
        <v>524</v>
      </c>
      <c r="B46" s="44" t="s">
        <v>3</v>
      </c>
      <c r="C46" s="36"/>
      <c r="D46" s="36"/>
      <c r="E46" s="36"/>
      <c r="F46" s="36"/>
      <c r="G46" s="36"/>
      <c r="H46" s="1"/>
      <c r="I46" s="1"/>
      <c r="J46" s="1"/>
      <c r="K46" s="280"/>
    </row>
    <row r="47" spans="1:18" s="6" customFormat="1" ht="16.5" thickBot="1">
      <c r="A47" s="259"/>
      <c r="B47" s="44"/>
      <c r="C47" s="36"/>
      <c r="D47" s="36"/>
      <c r="E47" s="36"/>
      <c r="F47" s="36"/>
      <c r="G47" s="36"/>
      <c r="H47" s="1"/>
      <c r="I47" s="1"/>
      <c r="J47" s="1"/>
      <c r="K47" s="280"/>
    </row>
    <row r="48" spans="1:18" s="70" customFormat="1" ht="15.75">
      <c r="A48" s="302" t="s">
        <v>479</v>
      </c>
      <c r="B48" s="306" t="s">
        <v>64</v>
      </c>
      <c r="C48" s="302" t="s">
        <v>481</v>
      </c>
      <c r="D48" s="60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</row>
    <row r="49" spans="1:18" s="70" customFormat="1" ht="16.5" thickBot="1">
      <c r="A49" s="303"/>
      <c r="B49" s="307"/>
      <c r="C49" s="303"/>
      <c r="D49" s="60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</row>
    <row r="50" spans="1:18" s="70" customFormat="1" ht="15.75">
      <c r="A50" s="260"/>
      <c r="B50" s="67" t="s">
        <v>354</v>
      </c>
      <c r="C50" s="111"/>
      <c r="D50" s="60"/>
      <c r="E50" s="60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</row>
    <row r="51" spans="1:18" s="70" customFormat="1" ht="15.75">
      <c r="A51" s="106" t="s">
        <v>525</v>
      </c>
      <c r="B51" s="12" t="s">
        <v>355</v>
      </c>
      <c r="C51" s="112">
        <v>200</v>
      </c>
      <c r="D51" s="68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8" s="70" customFormat="1" ht="15.75">
      <c r="A52" s="106" t="s">
        <v>526</v>
      </c>
      <c r="B52" s="12" t="s">
        <v>356</v>
      </c>
      <c r="C52" s="112">
        <v>300</v>
      </c>
      <c r="D52" s="68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8" s="70" customFormat="1" ht="15.75" customHeight="1" thickBot="1">
      <c r="A53" s="113" t="s">
        <v>527</v>
      </c>
      <c r="B53" s="114" t="s">
        <v>357</v>
      </c>
      <c r="C53" s="115">
        <v>400</v>
      </c>
      <c r="D53" s="55"/>
      <c r="E53" s="6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8" s="70" customFormat="1" ht="15.75">
      <c r="A54" s="327"/>
      <c r="B54" s="328"/>
      <c r="C54" s="329"/>
      <c r="D54" s="2"/>
      <c r="E54" s="2"/>
      <c r="F54" s="2"/>
      <c r="G54" s="2"/>
      <c r="H54" s="2"/>
      <c r="I54" s="2"/>
      <c r="J54" s="2"/>
      <c r="K54" s="2"/>
      <c r="L54" s="2"/>
      <c r="M54" s="2"/>
      <c r="N54" s="249"/>
      <c r="O54" s="2"/>
      <c r="P54" s="2"/>
      <c r="Q54" s="2"/>
    </row>
    <row r="55" spans="1:18" s="70" customFormat="1" ht="15.75">
      <c r="A55" s="105" t="s">
        <v>528</v>
      </c>
      <c r="B55" s="13" t="s">
        <v>5</v>
      </c>
      <c r="C55" s="112">
        <v>30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8" s="70" customFormat="1" ht="15.75">
      <c r="A56" s="105" t="s">
        <v>529</v>
      </c>
      <c r="B56" s="13" t="s">
        <v>313</v>
      </c>
      <c r="C56" s="112">
        <v>100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8" s="70" customFormat="1" ht="16.5" thickBot="1">
      <c r="A57" s="116" t="s">
        <v>530</v>
      </c>
      <c r="B57" s="117" t="s">
        <v>314</v>
      </c>
      <c r="C57" s="118">
        <v>200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8" s="70" customFormat="1" ht="15.75">
      <c r="A58" s="40"/>
      <c r="B58" s="8"/>
      <c r="C58" s="6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8" s="283" customFormat="1">
      <c r="A59" s="282" t="s">
        <v>523</v>
      </c>
      <c r="B59" s="282"/>
      <c r="C59" s="282"/>
    </row>
    <row r="60" spans="1:18" s="70" customFormat="1" ht="15.75">
      <c r="A60" s="60"/>
      <c r="B60" s="63"/>
      <c r="D60" s="60"/>
    </row>
    <row r="61" spans="1:18" s="9" customFormat="1" ht="15.75">
      <c r="A61" s="110" t="s">
        <v>531</v>
      </c>
      <c r="B61" s="44" t="s">
        <v>210</v>
      </c>
      <c r="C61" s="47"/>
      <c r="D61" s="47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s="9" customFormat="1" ht="16.5" thickBot="1">
      <c r="A62" s="119"/>
      <c r="B62" s="61"/>
      <c r="C62" s="47"/>
      <c r="D62" s="47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s="70" customFormat="1" ht="15.75">
      <c r="A63" s="302" t="s">
        <v>479</v>
      </c>
      <c r="B63" s="306" t="s">
        <v>64</v>
      </c>
      <c r="C63" s="302" t="s">
        <v>481</v>
      </c>
      <c r="D63" s="60"/>
    </row>
    <row r="64" spans="1:18" s="70" customFormat="1" ht="16.5" thickBot="1">
      <c r="A64" s="303"/>
      <c r="B64" s="307"/>
      <c r="C64" s="303"/>
      <c r="D64" s="60"/>
    </row>
    <row r="65" spans="1:18" s="9" customFormat="1" ht="15.75">
      <c r="A65" s="106" t="s">
        <v>532</v>
      </c>
      <c r="B65" s="12" t="s">
        <v>211</v>
      </c>
      <c r="C65" s="112">
        <v>500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18" s="9" customFormat="1" ht="15.75">
      <c r="A66" s="106" t="s">
        <v>533</v>
      </c>
      <c r="B66" s="12" t="s">
        <v>214</v>
      </c>
      <c r="C66" s="112">
        <v>700</v>
      </c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</row>
    <row r="67" spans="1:18" s="9" customFormat="1" ht="16.5" thickBot="1">
      <c r="A67" s="107" t="s">
        <v>534</v>
      </c>
      <c r="B67" s="120" t="s">
        <v>215</v>
      </c>
      <c r="C67" s="118">
        <v>400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</row>
    <row r="69" spans="1:18" s="9" customFormat="1" ht="15.75">
      <c r="A69" s="110" t="s">
        <v>536</v>
      </c>
      <c r="B69" s="33" t="s">
        <v>447</v>
      </c>
      <c r="D69" s="18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1:18" s="9" customFormat="1" ht="16.5" thickBot="1">
      <c r="A70" s="48"/>
      <c r="B70" s="4"/>
      <c r="D70" s="18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1:18" s="70" customFormat="1" ht="15.75">
      <c r="A71" s="302" t="s">
        <v>479</v>
      </c>
      <c r="B71" s="306" t="s">
        <v>64</v>
      </c>
      <c r="C71" s="302" t="s">
        <v>481</v>
      </c>
      <c r="D71" s="60"/>
    </row>
    <row r="72" spans="1:18" s="70" customFormat="1" ht="16.5" thickBot="1">
      <c r="A72" s="303"/>
      <c r="B72" s="307"/>
      <c r="C72" s="303"/>
      <c r="D72" s="60"/>
    </row>
    <row r="73" spans="1:18" ht="15.75" customHeight="1">
      <c r="A73" s="139" t="s">
        <v>940</v>
      </c>
      <c r="B73" s="250" t="s">
        <v>104</v>
      </c>
      <c r="C73" s="219">
        <v>1000</v>
      </c>
    </row>
    <row r="74" spans="1:18" ht="15.75" customHeight="1">
      <c r="A74" s="139" t="s">
        <v>941</v>
      </c>
      <c r="B74" s="250" t="s">
        <v>105</v>
      </c>
      <c r="C74" s="219">
        <v>1000</v>
      </c>
    </row>
    <row r="75" spans="1:18" ht="15.75" customHeight="1">
      <c r="A75" s="139" t="s">
        <v>942</v>
      </c>
      <c r="B75" s="250" t="s">
        <v>106</v>
      </c>
      <c r="C75" s="219">
        <v>850</v>
      </c>
    </row>
    <row r="76" spans="1:18" ht="15.75">
      <c r="A76" s="139" t="s">
        <v>943</v>
      </c>
      <c r="B76" s="250" t="s">
        <v>107</v>
      </c>
      <c r="C76" s="219">
        <v>850</v>
      </c>
    </row>
    <row r="77" spans="1:18" ht="15.75">
      <c r="A77" s="139" t="s">
        <v>944</v>
      </c>
      <c r="B77" s="12" t="s">
        <v>413</v>
      </c>
      <c r="C77" s="219">
        <v>750</v>
      </c>
    </row>
    <row r="78" spans="1:18" ht="15.75">
      <c r="A78" s="139" t="s">
        <v>945</v>
      </c>
      <c r="B78" s="12" t="s">
        <v>414</v>
      </c>
      <c r="C78" s="219">
        <v>600</v>
      </c>
    </row>
    <row r="79" spans="1:18" s="9" customFormat="1" ht="16.5" thickBot="1">
      <c r="A79" s="113" t="s">
        <v>535</v>
      </c>
      <c r="B79" s="120" t="s">
        <v>80</v>
      </c>
      <c r="C79" s="118">
        <v>1500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</row>
    <row r="81" spans="1:18" s="9" customFormat="1" ht="15.75">
      <c r="A81" s="110" t="s">
        <v>537</v>
      </c>
      <c r="B81" s="33" t="s">
        <v>538</v>
      </c>
      <c r="D81" s="18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</row>
    <row r="82" spans="1:18" s="9" customFormat="1" ht="16.5" thickBot="1">
      <c r="A82" s="119"/>
      <c r="B82" s="4"/>
      <c r="D82" s="18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</row>
    <row r="83" spans="1:18" s="70" customFormat="1" ht="15.75">
      <c r="A83" s="302" t="s">
        <v>479</v>
      </c>
      <c r="B83" s="306" t="s">
        <v>64</v>
      </c>
      <c r="C83" s="302" t="s">
        <v>481</v>
      </c>
      <c r="D83" s="60"/>
    </row>
    <row r="84" spans="1:18" s="70" customFormat="1" ht="16.5" thickBot="1">
      <c r="A84" s="303"/>
      <c r="B84" s="307"/>
      <c r="C84" s="303"/>
      <c r="D84" s="60"/>
    </row>
    <row r="85" spans="1:18" ht="15.75" customHeight="1">
      <c r="A85" s="139" t="s">
        <v>946</v>
      </c>
      <c r="B85" s="250" t="s">
        <v>104</v>
      </c>
      <c r="C85" s="219">
        <v>1000</v>
      </c>
    </row>
    <row r="86" spans="1:18" ht="15.75" customHeight="1">
      <c r="A86" s="139" t="s">
        <v>947</v>
      </c>
      <c r="B86" s="250" t="s">
        <v>105</v>
      </c>
      <c r="C86" s="219">
        <v>1000</v>
      </c>
    </row>
    <row r="87" spans="1:18" ht="15.75" customHeight="1">
      <c r="A87" s="139" t="s">
        <v>948</v>
      </c>
      <c r="B87" s="250" t="s">
        <v>106</v>
      </c>
      <c r="C87" s="219">
        <v>850</v>
      </c>
    </row>
    <row r="88" spans="1:18" ht="15.75">
      <c r="A88" s="139" t="s">
        <v>949</v>
      </c>
      <c r="B88" s="250" t="s">
        <v>107</v>
      </c>
      <c r="C88" s="219">
        <v>850</v>
      </c>
    </row>
    <row r="89" spans="1:18" ht="15.75">
      <c r="A89" s="139" t="s">
        <v>950</v>
      </c>
      <c r="B89" s="12" t="s">
        <v>413</v>
      </c>
      <c r="C89" s="219">
        <v>750</v>
      </c>
    </row>
    <row r="90" spans="1:18" ht="15.75">
      <c r="A90" s="139" t="s">
        <v>951</v>
      </c>
      <c r="B90" s="12" t="s">
        <v>414</v>
      </c>
      <c r="C90" s="219">
        <v>600</v>
      </c>
    </row>
    <row r="91" spans="1:18" s="9" customFormat="1" ht="15.75">
      <c r="A91" s="141" t="s">
        <v>539</v>
      </c>
      <c r="B91" s="12" t="s">
        <v>212</v>
      </c>
      <c r="C91" s="112">
        <v>390</v>
      </c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</row>
    <row r="92" spans="1:18" s="9" customFormat="1" ht="15.75">
      <c r="A92" s="141" t="s">
        <v>540</v>
      </c>
      <c r="B92" s="8" t="s">
        <v>455</v>
      </c>
      <c r="C92" s="121">
        <v>950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</row>
    <row r="93" spans="1:18" s="9" customFormat="1" ht="16.5" thickBot="1">
      <c r="A93" s="142" t="s">
        <v>541</v>
      </c>
      <c r="B93" s="101" t="s">
        <v>456</v>
      </c>
      <c r="C93" s="122">
        <v>315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</row>
    <row r="94" spans="1:18" s="9" customFormat="1" ht="15.75">
      <c r="A94" s="253"/>
      <c r="B94" s="254"/>
      <c r="C94" s="255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</row>
    <row r="95" spans="1:18" s="9" customFormat="1" ht="15.75">
      <c r="A95" s="110" t="s">
        <v>543</v>
      </c>
      <c r="B95" s="33" t="s">
        <v>542</v>
      </c>
      <c r="C95" s="44"/>
      <c r="D95" s="33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</row>
    <row r="96" spans="1:18" s="9" customFormat="1" ht="16.5" thickBot="1">
      <c r="A96" s="119"/>
      <c r="B96" s="33" t="s">
        <v>362</v>
      </c>
      <c r="C96" s="4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</row>
    <row r="97" spans="1:18" s="70" customFormat="1" ht="15.75">
      <c r="A97" s="302" t="s">
        <v>479</v>
      </c>
      <c r="B97" s="306" t="s">
        <v>64</v>
      </c>
      <c r="C97" s="302" t="s">
        <v>481</v>
      </c>
      <c r="D97" s="60"/>
    </row>
    <row r="98" spans="1:18" s="70" customFormat="1" ht="16.5" thickBot="1">
      <c r="A98" s="303"/>
      <c r="B98" s="307"/>
      <c r="C98" s="303"/>
      <c r="D98" s="60"/>
    </row>
    <row r="99" spans="1:18" ht="15.75" customHeight="1">
      <c r="A99" s="139" t="s">
        <v>952</v>
      </c>
      <c r="B99" s="250" t="s">
        <v>104</v>
      </c>
      <c r="C99" s="219">
        <v>1000</v>
      </c>
    </row>
    <row r="100" spans="1:18" ht="15.75" customHeight="1">
      <c r="A100" s="139" t="s">
        <v>953</v>
      </c>
      <c r="B100" s="250" t="s">
        <v>105</v>
      </c>
      <c r="C100" s="219">
        <v>1000</v>
      </c>
    </row>
    <row r="101" spans="1:18" ht="15.75" customHeight="1">
      <c r="A101" s="139" t="s">
        <v>954</v>
      </c>
      <c r="B101" s="250" t="s">
        <v>106</v>
      </c>
      <c r="C101" s="219">
        <v>850</v>
      </c>
    </row>
    <row r="102" spans="1:18" ht="15.75">
      <c r="A102" s="139" t="s">
        <v>955</v>
      </c>
      <c r="B102" s="250" t="s">
        <v>107</v>
      </c>
      <c r="C102" s="219">
        <v>850</v>
      </c>
    </row>
    <row r="103" spans="1:18" ht="15.75">
      <c r="A103" s="139" t="s">
        <v>956</v>
      </c>
      <c r="B103" s="12" t="s">
        <v>413</v>
      </c>
      <c r="C103" s="219">
        <v>750</v>
      </c>
    </row>
    <row r="104" spans="1:18" ht="15.75">
      <c r="A104" s="139" t="s">
        <v>957</v>
      </c>
      <c r="B104" s="12" t="s">
        <v>414</v>
      </c>
      <c r="C104" s="219">
        <v>600</v>
      </c>
    </row>
    <row r="105" spans="1:18" s="9" customFormat="1" ht="15.75">
      <c r="A105" s="105" t="s">
        <v>544</v>
      </c>
      <c r="B105" s="13" t="s">
        <v>9</v>
      </c>
      <c r="C105" s="112">
        <v>850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spans="1:18" s="9" customFormat="1" ht="15.75">
      <c r="A106" s="105" t="s">
        <v>545</v>
      </c>
      <c r="B106" s="19" t="s">
        <v>6</v>
      </c>
      <c r="C106" s="112">
        <v>150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</row>
    <row r="107" spans="1:18" s="9" customFormat="1" ht="15.75">
      <c r="A107" s="105" t="s">
        <v>546</v>
      </c>
      <c r="B107" s="12" t="s">
        <v>7</v>
      </c>
      <c r="C107" s="112">
        <v>150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</row>
    <row r="108" spans="1:18" s="9" customFormat="1" ht="15.75">
      <c r="A108" s="105" t="s">
        <v>547</v>
      </c>
      <c r="B108" s="8" t="s">
        <v>8</v>
      </c>
      <c r="C108" s="112">
        <v>150</v>
      </c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</row>
    <row r="109" spans="1:18" s="9" customFormat="1" ht="15.75">
      <c r="A109" s="105" t="s">
        <v>548</v>
      </c>
      <c r="B109" s="12" t="s">
        <v>10</v>
      </c>
      <c r="C109" s="112">
        <v>220</v>
      </c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</row>
    <row r="110" spans="1:18" s="9" customFormat="1" ht="15.75">
      <c r="A110" s="105" t="s">
        <v>549</v>
      </c>
      <c r="B110" s="8" t="s">
        <v>11</v>
      </c>
      <c r="C110" s="112">
        <v>220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</row>
    <row r="111" spans="1:18" s="9" customFormat="1" ht="15.75">
      <c r="A111" s="105" t="s">
        <v>550</v>
      </c>
      <c r="B111" s="12" t="s">
        <v>12</v>
      </c>
      <c r="C111" s="112">
        <v>300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pans="1:18" s="9" customFormat="1" ht="15.75">
      <c r="A112" s="105" t="s">
        <v>551</v>
      </c>
      <c r="B112" s="19" t="s">
        <v>13</v>
      </c>
      <c r="C112" s="112">
        <v>150</v>
      </c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</row>
    <row r="113" spans="1:18" s="9" customFormat="1" ht="15.75">
      <c r="A113" s="105" t="s">
        <v>552</v>
      </c>
      <c r="B113" s="12" t="s">
        <v>14</v>
      </c>
      <c r="C113" s="112">
        <v>150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</row>
    <row r="114" spans="1:18" s="9" customFormat="1" ht="15.75">
      <c r="A114" s="105" t="s">
        <v>553</v>
      </c>
      <c r="B114" s="19" t="s">
        <v>15</v>
      </c>
      <c r="C114" s="112">
        <v>150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1:18" s="9" customFormat="1" ht="15.75">
      <c r="A115" s="105" t="s">
        <v>554</v>
      </c>
      <c r="B115" s="12" t="s">
        <v>16</v>
      </c>
      <c r="C115" s="112">
        <v>150</v>
      </c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</row>
    <row r="116" spans="1:18" s="9" customFormat="1" ht="15.75">
      <c r="A116" s="105" t="s">
        <v>555</v>
      </c>
      <c r="B116" s="19" t="s">
        <v>461</v>
      </c>
      <c r="C116" s="112">
        <v>400</v>
      </c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</row>
    <row r="117" spans="1:18" s="9" customFormat="1" ht="15.75">
      <c r="A117" s="105" t="s">
        <v>556</v>
      </c>
      <c r="B117" s="12" t="s">
        <v>17</v>
      </c>
      <c r="C117" s="112">
        <v>400</v>
      </c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</row>
    <row r="118" spans="1:18" s="9" customFormat="1" ht="15.75">
      <c r="A118" s="105" t="s">
        <v>557</v>
      </c>
      <c r="B118" s="19" t="s">
        <v>18</v>
      </c>
      <c r="C118" s="112">
        <v>150</v>
      </c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</row>
    <row r="119" spans="1:18" s="9" customFormat="1" ht="15.75">
      <c r="A119" s="105" t="s">
        <v>558</v>
      </c>
      <c r="B119" s="12" t="s">
        <v>19</v>
      </c>
      <c r="C119" s="112">
        <v>150</v>
      </c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</row>
    <row r="120" spans="1:18" s="9" customFormat="1" ht="15.75">
      <c r="A120" s="105" t="s">
        <v>559</v>
      </c>
      <c r="B120" s="19" t="s">
        <v>20</v>
      </c>
      <c r="C120" s="112">
        <v>220</v>
      </c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</row>
    <row r="121" spans="1:18" s="9" customFormat="1" ht="15.75">
      <c r="A121" s="105" t="s">
        <v>560</v>
      </c>
      <c r="B121" s="12" t="s">
        <v>21</v>
      </c>
      <c r="C121" s="112">
        <v>300</v>
      </c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</row>
    <row r="122" spans="1:18" s="9" customFormat="1" ht="15.75">
      <c r="A122" s="105" t="s">
        <v>561</v>
      </c>
      <c r="B122" s="19" t="s">
        <v>22</v>
      </c>
      <c r="C122" s="112">
        <v>300</v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</row>
    <row r="123" spans="1:18" s="9" customFormat="1" ht="15.75">
      <c r="A123" s="105" t="s">
        <v>562</v>
      </c>
      <c r="B123" s="12" t="s">
        <v>23</v>
      </c>
      <c r="C123" s="112">
        <v>500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</row>
    <row r="124" spans="1:18" s="9" customFormat="1" ht="15.75">
      <c r="A124" s="105" t="s">
        <v>563</v>
      </c>
      <c r="B124" s="19" t="s">
        <v>24</v>
      </c>
      <c r="C124" s="112">
        <v>400</v>
      </c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</row>
    <row r="125" spans="1:18" s="9" customFormat="1" ht="15.75">
      <c r="A125" s="105" t="s">
        <v>564</v>
      </c>
      <c r="B125" s="12" t="s">
        <v>25</v>
      </c>
      <c r="C125" s="112">
        <v>220</v>
      </c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</row>
    <row r="126" spans="1:18" s="9" customFormat="1" ht="15.75">
      <c r="A126" s="105" t="s">
        <v>565</v>
      </c>
      <c r="B126" s="19" t="s">
        <v>26</v>
      </c>
      <c r="C126" s="112">
        <v>300</v>
      </c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1:18" s="9" customFormat="1" ht="15.75">
      <c r="A127" s="105" t="s">
        <v>566</v>
      </c>
      <c r="B127" s="12" t="s">
        <v>27</v>
      </c>
      <c r="C127" s="112">
        <v>150</v>
      </c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</row>
    <row r="128" spans="1:18" s="9" customFormat="1" ht="15.75">
      <c r="A128" s="105" t="s">
        <v>567</v>
      </c>
      <c r="B128" s="19" t="s">
        <v>28</v>
      </c>
      <c r="C128" s="112">
        <v>150</v>
      </c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</row>
    <row r="129" spans="1:18" s="9" customFormat="1" ht="15.75">
      <c r="A129" s="105" t="s">
        <v>568</v>
      </c>
      <c r="B129" s="12" t="s">
        <v>29</v>
      </c>
      <c r="C129" s="112">
        <v>150</v>
      </c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</row>
    <row r="130" spans="1:18" s="9" customFormat="1" ht="15.75">
      <c r="A130" s="105" t="s">
        <v>569</v>
      </c>
      <c r="B130" s="16" t="s">
        <v>30</v>
      </c>
      <c r="C130" s="112">
        <v>150</v>
      </c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</row>
    <row r="131" spans="1:18" s="9" customFormat="1" ht="15.75">
      <c r="A131" s="105" t="s">
        <v>570</v>
      </c>
      <c r="B131" s="12" t="s">
        <v>31</v>
      </c>
      <c r="C131" s="112">
        <v>300</v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</row>
    <row r="132" spans="1:18" s="9" customFormat="1" ht="15.75">
      <c r="A132" s="105" t="s">
        <v>571</v>
      </c>
      <c r="B132" s="12" t="s">
        <v>32</v>
      </c>
      <c r="C132" s="124">
        <v>200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</row>
    <row r="133" spans="1:18" s="9" customFormat="1" ht="15.75">
      <c r="A133" s="105" t="s">
        <v>572</v>
      </c>
      <c r="B133" s="12" t="s">
        <v>45</v>
      </c>
      <c r="C133" s="124">
        <v>700</v>
      </c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</row>
    <row r="134" spans="1:18" s="9" customFormat="1" ht="15.75">
      <c r="A134" s="105" t="s">
        <v>573</v>
      </c>
      <c r="B134" s="12" t="s">
        <v>66</v>
      </c>
      <c r="C134" s="124">
        <v>380</v>
      </c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</row>
    <row r="135" spans="1:18" s="9" customFormat="1" ht="15.75">
      <c r="A135" s="105" t="s">
        <v>574</v>
      </c>
      <c r="B135" s="23" t="s">
        <v>46</v>
      </c>
      <c r="C135" s="112">
        <v>430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</row>
    <row r="136" spans="1:18" s="9" customFormat="1" ht="15.75">
      <c r="A136" s="105" t="s">
        <v>575</v>
      </c>
      <c r="B136" s="11" t="s">
        <v>37</v>
      </c>
      <c r="C136" s="112">
        <v>330</v>
      </c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</row>
    <row r="137" spans="1:18" s="9" customFormat="1" ht="15.75">
      <c r="A137" s="105" t="s">
        <v>576</v>
      </c>
      <c r="B137" s="73" t="s">
        <v>33</v>
      </c>
      <c r="C137" s="112">
        <v>210</v>
      </c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</row>
    <row r="138" spans="1:18" s="9" customFormat="1" ht="15.75">
      <c r="A138" s="105" t="s">
        <v>577</v>
      </c>
      <c r="B138" s="23" t="s">
        <v>47</v>
      </c>
      <c r="C138" s="112">
        <v>300</v>
      </c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</row>
    <row r="139" spans="1:18" s="9" customFormat="1" ht="15.75">
      <c r="A139" s="105" t="s">
        <v>578</v>
      </c>
      <c r="B139" s="23" t="s">
        <v>48</v>
      </c>
      <c r="C139" s="112">
        <v>320</v>
      </c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</row>
    <row r="140" spans="1:18" s="9" customFormat="1" ht="15.75">
      <c r="A140" s="105" t="s">
        <v>579</v>
      </c>
      <c r="B140" s="23" t="s">
        <v>38</v>
      </c>
      <c r="C140" s="112">
        <v>320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spans="1:18" s="9" customFormat="1" ht="15.75">
      <c r="A141" s="105" t="s">
        <v>580</v>
      </c>
      <c r="B141" s="23" t="s">
        <v>39</v>
      </c>
      <c r="C141" s="112">
        <v>600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</row>
    <row r="142" spans="1:18" s="9" customFormat="1" ht="15.75">
      <c r="A142" s="105" t="s">
        <v>581</v>
      </c>
      <c r="B142" s="23" t="s">
        <v>40</v>
      </c>
      <c r="C142" s="112">
        <v>500</v>
      </c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spans="1:18" s="9" customFormat="1" ht="15.75">
      <c r="A143" s="105" t="s">
        <v>582</v>
      </c>
      <c r="B143" s="23" t="s">
        <v>41</v>
      </c>
      <c r="C143" s="112">
        <v>280</v>
      </c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</row>
    <row r="144" spans="1:18" s="9" customFormat="1" ht="15.75">
      <c r="A144" s="105" t="s">
        <v>583</v>
      </c>
      <c r="B144" s="23" t="s">
        <v>42</v>
      </c>
      <c r="C144" s="112">
        <v>300</v>
      </c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</row>
    <row r="145" spans="1:18" s="9" customFormat="1" ht="15.75">
      <c r="A145" s="105" t="s">
        <v>584</v>
      </c>
      <c r="B145" s="23" t="s">
        <v>43</v>
      </c>
      <c r="C145" s="112">
        <v>800</v>
      </c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</row>
    <row r="146" spans="1:18" s="9" customFormat="1" ht="16.5" thickBot="1">
      <c r="A146" s="116" t="s">
        <v>585</v>
      </c>
      <c r="B146" s="263" t="s">
        <v>462</v>
      </c>
      <c r="C146" s="118">
        <v>500</v>
      </c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spans="1:18" s="9" customFormat="1" ht="15.75">
      <c r="A147" s="197"/>
      <c r="B147" s="8"/>
      <c r="C147" s="68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</row>
    <row r="148" spans="1:18" ht="15.75">
      <c r="A148" s="110" t="s">
        <v>587</v>
      </c>
      <c r="B148" s="33" t="s">
        <v>605</v>
      </c>
      <c r="C148" s="9"/>
    </row>
    <row r="149" spans="1:18" s="9" customFormat="1" ht="16.5" thickBot="1">
      <c r="A149" s="125"/>
      <c r="D149" s="18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</row>
    <row r="150" spans="1:18" s="9" customFormat="1" ht="15.75">
      <c r="A150" s="302" t="s">
        <v>479</v>
      </c>
      <c r="B150" s="306" t="s">
        <v>64</v>
      </c>
      <c r="C150" s="302" t="s">
        <v>481</v>
      </c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</row>
    <row r="151" spans="1:18" s="70" customFormat="1" ht="16.5" thickBot="1">
      <c r="A151" s="303"/>
      <c r="B151" s="307"/>
      <c r="C151" s="303"/>
      <c r="D151" s="60"/>
    </row>
    <row r="152" spans="1:18" ht="15.75" customHeight="1">
      <c r="A152" s="139" t="s">
        <v>958</v>
      </c>
      <c r="B152" s="250" t="s">
        <v>104</v>
      </c>
      <c r="C152" s="219">
        <v>1000</v>
      </c>
    </row>
    <row r="153" spans="1:18" ht="15.75" customHeight="1">
      <c r="A153" s="139" t="s">
        <v>959</v>
      </c>
      <c r="B153" s="250" t="s">
        <v>105</v>
      </c>
      <c r="C153" s="219">
        <v>1000</v>
      </c>
    </row>
    <row r="154" spans="1:18" ht="15.75" customHeight="1">
      <c r="A154" s="139" t="s">
        <v>960</v>
      </c>
      <c r="B154" s="250" t="s">
        <v>106</v>
      </c>
      <c r="C154" s="219">
        <v>850</v>
      </c>
    </row>
    <row r="155" spans="1:18" ht="15.75">
      <c r="A155" s="139" t="s">
        <v>961</v>
      </c>
      <c r="B155" s="250" t="s">
        <v>107</v>
      </c>
      <c r="C155" s="219">
        <v>850</v>
      </c>
    </row>
    <row r="156" spans="1:18" ht="15.75">
      <c r="A156" s="139" t="s">
        <v>962</v>
      </c>
      <c r="B156" s="12" t="s">
        <v>413</v>
      </c>
      <c r="C156" s="219">
        <v>750</v>
      </c>
    </row>
    <row r="157" spans="1:18" ht="15.75">
      <c r="A157" s="139" t="s">
        <v>963</v>
      </c>
      <c r="B157" s="12" t="s">
        <v>414</v>
      </c>
      <c r="C157" s="219">
        <v>600</v>
      </c>
    </row>
    <row r="158" spans="1:18" s="70" customFormat="1" ht="15.75">
      <c r="A158" s="139" t="s">
        <v>586</v>
      </c>
      <c r="B158" s="12" t="s">
        <v>359</v>
      </c>
      <c r="C158" s="126">
        <v>15000</v>
      </c>
      <c r="D158" s="60"/>
    </row>
    <row r="159" spans="1:18" s="9" customFormat="1" ht="15.75">
      <c r="A159" s="139" t="s">
        <v>588</v>
      </c>
      <c r="B159" s="14" t="s">
        <v>361</v>
      </c>
      <c r="C159" s="127">
        <v>17000</v>
      </c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</row>
    <row r="160" spans="1:18" s="9" customFormat="1" ht="15.75">
      <c r="A160" s="139" t="s">
        <v>589</v>
      </c>
      <c r="B160" s="14" t="s">
        <v>376</v>
      </c>
      <c r="C160" s="127">
        <v>17000</v>
      </c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</row>
    <row r="161" spans="1:18" s="9" customFormat="1" ht="15.75">
      <c r="A161" s="106" t="s">
        <v>590</v>
      </c>
      <c r="B161" s="11" t="s">
        <v>78</v>
      </c>
      <c r="C161" s="126">
        <v>19600</v>
      </c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</row>
    <row r="162" spans="1:18" s="9" customFormat="1" ht="15.75">
      <c r="A162" s="106" t="s">
        <v>591</v>
      </c>
      <c r="B162" s="11" t="s">
        <v>79</v>
      </c>
      <c r="C162" s="126">
        <v>9000</v>
      </c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</row>
    <row r="163" spans="1:18" s="9" customFormat="1" ht="15.75">
      <c r="A163" s="106" t="s">
        <v>592</v>
      </c>
      <c r="B163" s="12" t="s">
        <v>360</v>
      </c>
      <c r="C163" s="126">
        <v>4700</v>
      </c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</row>
    <row r="164" spans="1:18" s="9" customFormat="1" ht="15.75">
      <c r="A164" s="106" t="s">
        <v>593</v>
      </c>
      <c r="B164" s="11" t="s">
        <v>2</v>
      </c>
      <c r="C164" s="126">
        <v>6200</v>
      </c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</row>
    <row r="165" spans="1:18" s="9" customFormat="1" ht="15.75">
      <c r="A165" s="106" t="s">
        <v>594</v>
      </c>
      <c r="B165" s="14" t="s">
        <v>282</v>
      </c>
      <c r="C165" s="127">
        <v>11000</v>
      </c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</row>
    <row r="166" spans="1:18" s="9" customFormat="1" ht="15.75">
      <c r="A166" s="106" t="s">
        <v>595</v>
      </c>
      <c r="B166" s="14" t="s">
        <v>246</v>
      </c>
      <c r="C166" s="127">
        <v>24000</v>
      </c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</row>
    <row r="167" spans="1:18" s="9" customFormat="1" ht="15.75">
      <c r="A167" s="106" t="s">
        <v>596</v>
      </c>
      <c r="B167" s="12" t="s">
        <v>348</v>
      </c>
      <c r="C167" s="126">
        <v>5300</v>
      </c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</row>
    <row r="168" spans="1:18" s="9" customFormat="1" ht="15.75">
      <c r="A168" s="106" t="s">
        <v>597</v>
      </c>
      <c r="B168" s="12" t="s">
        <v>73</v>
      </c>
      <c r="C168" s="126">
        <v>8000</v>
      </c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</row>
    <row r="169" spans="1:18" s="9" customFormat="1" ht="15.75">
      <c r="A169" s="106" t="s">
        <v>598</v>
      </c>
      <c r="B169" s="12" t="s">
        <v>352</v>
      </c>
      <c r="C169" s="126">
        <v>35000</v>
      </c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</row>
    <row r="170" spans="1:18" s="9" customFormat="1" ht="15.75">
      <c r="A170" s="106" t="s">
        <v>599</v>
      </c>
      <c r="B170" s="12" t="s">
        <v>358</v>
      </c>
      <c r="C170" s="126">
        <v>50000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</row>
    <row r="171" spans="1:18" s="9" customFormat="1" ht="15.75">
      <c r="A171" s="106" t="s">
        <v>600</v>
      </c>
      <c r="B171" s="12" t="s">
        <v>240</v>
      </c>
      <c r="C171" s="126">
        <v>20000</v>
      </c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</row>
    <row r="172" spans="1:18" s="9" customFormat="1" ht="15.75">
      <c r="A172" s="106" t="s">
        <v>601</v>
      </c>
      <c r="B172" s="46" t="s">
        <v>239</v>
      </c>
      <c r="C172" s="127">
        <v>70400</v>
      </c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</row>
    <row r="173" spans="1:18" s="9" customFormat="1" ht="15.75" customHeight="1">
      <c r="A173" s="106" t="s">
        <v>602</v>
      </c>
      <c r="B173" s="49" t="s">
        <v>44</v>
      </c>
      <c r="C173" s="128">
        <v>16000</v>
      </c>
      <c r="E173" s="264"/>
      <c r="F173" s="264"/>
      <c r="G173" s="264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</row>
    <row r="174" spans="1:18" s="9" customFormat="1" ht="15.75">
      <c r="A174" s="106" t="s">
        <v>603</v>
      </c>
      <c r="B174" s="13" t="s">
        <v>72</v>
      </c>
      <c r="C174" s="126">
        <v>9000</v>
      </c>
      <c r="E174" s="264"/>
      <c r="F174" s="264"/>
      <c r="G174" s="264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</row>
    <row r="175" spans="1:18" s="9" customFormat="1" ht="15.75">
      <c r="A175" s="106" t="s">
        <v>604</v>
      </c>
      <c r="B175" s="23" t="s">
        <v>478</v>
      </c>
      <c r="C175" s="126">
        <v>1500</v>
      </c>
      <c r="E175" s="264"/>
      <c r="F175" s="264"/>
      <c r="G175" s="264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</row>
    <row r="176" spans="1:18" s="9" customFormat="1" ht="16.5" thickBot="1">
      <c r="A176" s="107" t="s">
        <v>1327</v>
      </c>
      <c r="B176" s="108" t="s">
        <v>1328</v>
      </c>
      <c r="C176" s="129">
        <v>70000</v>
      </c>
      <c r="E176" s="264"/>
      <c r="F176" s="264"/>
      <c r="G176" s="264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</row>
    <row r="177" spans="1:18" s="9" customFormat="1" ht="15.75">
      <c r="A177" s="197"/>
      <c r="B177" s="8"/>
      <c r="C177" s="198"/>
      <c r="E177" s="264"/>
      <c r="F177" s="264"/>
      <c r="G177" s="264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</row>
    <row r="178" spans="1:18">
      <c r="A178" s="265" t="s">
        <v>238</v>
      </c>
      <c r="B178" s="249"/>
      <c r="C178" s="249"/>
      <c r="D178" s="249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</row>
    <row r="179" spans="1:18" s="1" customFormat="1" ht="15">
      <c r="A179" s="36"/>
      <c r="B179" s="36"/>
      <c r="C179" s="36"/>
      <c r="D179" s="2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</row>
    <row r="180" spans="1:18" ht="15.75">
      <c r="A180" s="110" t="s">
        <v>618</v>
      </c>
      <c r="B180" s="33" t="s">
        <v>619</v>
      </c>
      <c r="C180" s="9"/>
    </row>
    <row r="181" spans="1:18" s="9" customFormat="1" ht="16.5" thickBot="1">
      <c r="A181" s="119"/>
      <c r="B181" s="4"/>
      <c r="D181" s="8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</row>
    <row r="182" spans="1:18" s="9" customFormat="1" ht="15.75">
      <c r="A182" s="302" t="s">
        <v>479</v>
      </c>
      <c r="B182" s="306" t="s">
        <v>64</v>
      </c>
      <c r="C182" s="302" t="s">
        <v>481</v>
      </c>
      <c r="D182" s="8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</row>
    <row r="183" spans="1:18" s="70" customFormat="1" ht="16.5" thickBot="1">
      <c r="A183" s="303"/>
      <c r="B183" s="307"/>
      <c r="C183" s="303"/>
      <c r="D183" s="60"/>
    </row>
    <row r="184" spans="1:18" ht="15.75" customHeight="1">
      <c r="A184" s="139" t="s">
        <v>964</v>
      </c>
      <c r="B184" s="250" t="s">
        <v>104</v>
      </c>
      <c r="C184" s="219">
        <v>1000</v>
      </c>
    </row>
    <row r="185" spans="1:18" ht="15.75" customHeight="1">
      <c r="A185" s="139" t="s">
        <v>965</v>
      </c>
      <c r="B185" s="250" t="s">
        <v>105</v>
      </c>
      <c r="C185" s="219">
        <v>1000</v>
      </c>
    </row>
    <row r="186" spans="1:18" ht="15.75" customHeight="1">
      <c r="A186" s="139" t="s">
        <v>966</v>
      </c>
      <c r="B186" s="250" t="s">
        <v>106</v>
      </c>
      <c r="C186" s="219">
        <v>850</v>
      </c>
    </row>
    <row r="187" spans="1:18" ht="15.75">
      <c r="A187" s="139" t="s">
        <v>967</v>
      </c>
      <c r="B187" s="250" t="s">
        <v>107</v>
      </c>
      <c r="C187" s="219">
        <v>850</v>
      </c>
    </row>
    <row r="188" spans="1:18" ht="15.75">
      <c r="A188" s="139" t="s">
        <v>968</v>
      </c>
      <c r="B188" s="12" t="s">
        <v>413</v>
      </c>
      <c r="C188" s="219">
        <v>750</v>
      </c>
    </row>
    <row r="189" spans="1:18" ht="15.75">
      <c r="A189" s="139" t="s">
        <v>969</v>
      </c>
      <c r="B189" s="12" t="s">
        <v>414</v>
      </c>
      <c r="C189" s="219">
        <v>600</v>
      </c>
    </row>
    <row r="190" spans="1:18" s="70" customFormat="1" ht="15.75">
      <c r="A190" s="139" t="s">
        <v>606</v>
      </c>
      <c r="B190" s="12" t="s">
        <v>68</v>
      </c>
      <c r="C190" s="112">
        <v>3870</v>
      </c>
      <c r="D190" s="60"/>
    </row>
    <row r="191" spans="1:18" s="9" customFormat="1" ht="31.5">
      <c r="A191" s="174" t="s">
        <v>607</v>
      </c>
      <c r="B191" s="50" t="s">
        <v>250</v>
      </c>
      <c r="C191" s="91">
        <v>20160</v>
      </c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spans="1:18" s="9" customFormat="1" ht="15.75">
      <c r="A192" s="174" t="s">
        <v>608</v>
      </c>
      <c r="B192" s="46" t="s">
        <v>251</v>
      </c>
      <c r="C192" s="112">
        <v>2720</v>
      </c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</row>
    <row r="193" spans="1:18" s="9" customFormat="1" ht="31.5">
      <c r="A193" s="174" t="s">
        <v>609</v>
      </c>
      <c r="B193" s="46" t="s">
        <v>252</v>
      </c>
      <c r="C193" s="130">
        <v>3970</v>
      </c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</row>
    <row r="194" spans="1:18" s="9" customFormat="1" ht="15.75">
      <c r="A194" s="174" t="s">
        <v>610</v>
      </c>
      <c r="B194" s="51" t="s">
        <v>241</v>
      </c>
      <c r="C194" s="112">
        <v>13910</v>
      </c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</row>
    <row r="195" spans="1:18" s="9" customFormat="1" ht="15.75">
      <c r="A195" s="174" t="s">
        <v>611</v>
      </c>
      <c r="B195" s="26" t="s">
        <v>1325</v>
      </c>
      <c r="C195" s="112">
        <v>6000</v>
      </c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</row>
    <row r="196" spans="1:18" s="9" customFormat="1" ht="15.75" customHeight="1">
      <c r="A196" s="174" t="s">
        <v>612</v>
      </c>
      <c r="B196" s="50" t="s">
        <v>243</v>
      </c>
      <c r="C196" s="130">
        <v>2820</v>
      </c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</row>
    <row r="197" spans="1:18" s="9" customFormat="1" ht="31.5" customHeight="1">
      <c r="A197" s="174" t="s">
        <v>613</v>
      </c>
      <c r="B197" s="46" t="s">
        <v>247</v>
      </c>
      <c r="C197" s="130">
        <v>5310</v>
      </c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</row>
    <row r="198" spans="1:18" s="9" customFormat="1" ht="15.75">
      <c r="A198" s="174" t="s">
        <v>614</v>
      </c>
      <c r="B198" s="24" t="s">
        <v>253</v>
      </c>
      <c r="C198" s="124">
        <v>4750</v>
      </c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</row>
    <row r="199" spans="1:18" s="9" customFormat="1" ht="15.75">
      <c r="A199" s="174" t="s">
        <v>615</v>
      </c>
      <c r="B199" s="26" t="s">
        <v>69</v>
      </c>
      <c r="C199" s="112">
        <v>4750</v>
      </c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</row>
    <row r="200" spans="1:18" s="9" customFormat="1" ht="15.75">
      <c r="A200" s="174" t="s">
        <v>616</v>
      </c>
      <c r="B200" s="52" t="s">
        <v>255</v>
      </c>
      <c r="C200" s="124">
        <v>3980</v>
      </c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</row>
    <row r="201" spans="1:18" s="9" customFormat="1" ht="16.5" thickBot="1">
      <c r="A201" s="107" t="s">
        <v>617</v>
      </c>
      <c r="B201" s="131" t="s">
        <v>254</v>
      </c>
      <c r="C201" s="132">
        <v>7700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</row>
    <row r="202" spans="1:18" s="9" customFormat="1" ht="15.75">
      <c r="A202" s="150"/>
      <c r="B202" s="326" t="s">
        <v>207</v>
      </c>
      <c r="C202" s="319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</row>
    <row r="203" spans="1:18" s="9" customFormat="1" ht="16.5" thickBot="1">
      <c r="A203" s="107" t="s">
        <v>620</v>
      </c>
      <c r="B203" s="133" t="s">
        <v>242</v>
      </c>
      <c r="C203" s="118">
        <v>6147</v>
      </c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</row>
    <row r="204" spans="1:18" s="9" customFormat="1" ht="15.75">
      <c r="A204" s="150"/>
      <c r="B204" s="326" t="s">
        <v>256</v>
      </c>
      <c r="C204" s="319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</row>
    <row r="205" spans="1:18" s="9" customFormat="1" ht="15.75">
      <c r="A205" s="139" t="s">
        <v>621</v>
      </c>
      <c r="B205" s="26" t="s">
        <v>213</v>
      </c>
      <c r="C205" s="112">
        <v>6000</v>
      </c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</row>
    <row r="206" spans="1:18" s="9" customFormat="1" ht="15.75">
      <c r="A206" s="139" t="s">
        <v>622</v>
      </c>
      <c r="B206" s="24" t="s">
        <v>350</v>
      </c>
      <c r="C206" s="112">
        <v>3850</v>
      </c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</row>
    <row r="207" spans="1:18" s="9" customFormat="1" ht="15.75">
      <c r="A207" s="139" t="s">
        <v>623</v>
      </c>
      <c r="B207" s="71" t="s">
        <v>71</v>
      </c>
      <c r="C207" s="91">
        <v>1792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</row>
    <row r="208" spans="1:18" s="9" customFormat="1" ht="15.75">
      <c r="A208" s="139" t="s">
        <v>624</v>
      </c>
      <c r="B208" s="26" t="s">
        <v>208</v>
      </c>
      <c r="C208" s="112">
        <v>16115</v>
      </c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</row>
    <row r="209" spans="1:18" s="9" customFormat="1" ht="31.5">
      <c r="A209" s="139" t="s">
        <v>625</v>
      </c>
      <c r="B209" s="46" t="s">
        <v>431</v>
      </c>
      <c r="C209" s="91">
        <v>15000</v>
      </c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</row>
    <row r="210" spans="1:18" s="9" customFormat="1" ht="31.5">
      <c r="A210" s="139" t="s">
        <v>626</v>
      </c>
      <c r="B210" s="73" t="s">
        <v>439</v>
      </c>
      <c r="C210" s="91">
        <v>31000</v>
      </c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</row>
    <row r="211" spans="1:18" s="9" customFormat="1" ht="31.5">
      <c r="A211" s="139" t="s">
        <v>627</v>
      </c>
      <c r="B211" s="73" t="s">
        <v>440</v>
      </c>
      <c r="C211" s="91">
        <v>31000</v>
      </c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</row>
    <row r="212" spans="1:18" s="9" customFormat="1" ht="31.5">
      <c r="A212" s="139" t="s">
        <v>628</v>
      </c>
      <c r="B212" s="73" t="s">
        <v>441</v>
      </c>
      <c r="C212" s="91">
        <v>27000</v>
      </c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</row>
    <row r="213" spans="1:18" s="9" customFormat="1" ht="31.5">
      <c r="A213" s="139" t="s">
        <v>1331</v>
      </c>
      <c r="B213" s="73" t="s">
        <v>1334</v>
      </c>
      <c r="C213" s="91">
        <v>20000</v>
      </c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</row>
    <row r="214" spans="1:18" s="9" customFormat="1" ht="16.5" thickBot="1">
      <c r="A214" s="113" t="s">
        <v>1332</v>
      </c>
      <c r="B214" s="143" t="s">
        <v>1333</v>
      </c>
      <c r="C214" s="115">
        <v>3000</v>
      </c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</row>
    <row r="215" spans="1:18" s="9" customFormat="1" ht="15.75">
      <c r="A215" s="256"/>
      <c r="B215" s="54"/>
      <c r="C215" s="55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</row>
    <row r="216" spans="1:18" s="9" customFormat="1" ht="15.75">
      <c r="A216" s="110" t="s">
        <v>629</v>
      </c>
      <c r="B216" s="33" t="s">
        <v>630</v>
      </c>
      <c r="D216" s="8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</row>
    <row r="217" spans="1:18" s="9" customFormat="1" ht="16.5" thickBot="1">
      <c r="A217" s="119"/>
      <c r="B217" s="4"/>
      <c r="D217" s="8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</row>
    <row r="218" spans="1:18" s="9" customFormat="1" ht="15.75">
      <c r="A218" s="302" t="s">
        <v>479</v>
      </c>
      <c r="B218" s="306" t="s">
        <v>64</v>
      </c>
      <c r="C218" s="302" t="s">
        <v>481</v>
      </c>
      <c r="D218" s="8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</row>
    <row r="219" spans="1:18" s="70" customFormat="1" ht="16.5" thickBot="1">
      <c r="A219" s="303"/>
      <c r="B219" s="307"/>
      <c r="C219" s="303"/>
      <c r="D219" s="60"/>
    </row>
    <row r="220" spans="1:18" ht="15.75" customHeight="1">
      <c r="A220" s="139" t="s">
        <v>970</v>
      </c>
      <c r="B220" s="250" t="s">
        <v>104</v>
      </c>
      <c r="C220" s="219">
        <v>1000</v>
      </c>
    </row>
    <row r="221" spans="1:18" ht="15.75" customHeight="1">
      <c r="A221" s="139" t="s">
        <v>971</v>
      </c>
      <c r="B221" s="250" t="s">
        <v>105</v>
      </c>
      <c r="C221" s="219">
        <v>1000</v>
      </c>
    </row>
    <row r="222" spans="1:18" ht="15.75" customHeight="1">
      <c r="A222" s="139" t="s">
        <v>972</v>
      </c>
      <c r="B222" s="250" t="s">
        <v>106</v>
      </c>
      <c r="C222" s="219">
        <v>850</v>
      </c>
    </row>
    <row r="223" spans="1:18" ht="15.75">
      <c r="A223" s="139" t="s">
        <v>973</v>
      </c>
      <c r="B223" s="250" t="s">
        <v>107</v>
      </c>
      <c r="C223" s="219">
        <v>850</v>
      </c>
    </row>
    <row r="224" spans="1:18" ht="15.75">
      <c r="A224" s="139" t="s">
        <v>974</v>
      </c>
      <c r="B224" s="12" t="s">
        <v>413</v>
      </c>
      <c r="C224" s="219">
        <v>750</v>
      </c>
    </row>
    <row r="225" spans="1:18" ht="15.75">
      <c r="A225" s="139" t="s">
        <v>975</v>
      </c>
      <c r="B225" s="12" t="s">
        <v>414</v>
      </c>
      <c r="C225" s="219">
        <v>600</v>
      </c>
    </row>
    <row r="226" spans="1:18" s="70" customFormat="1" ht="15.75">
      <c r="A226" s="139" t="s">
        <v>631</v>
      </c>
      <c r="B226" s="12" t="s">
        <v>68</v>
      </c>
      <c r="C226" s="112">
        <v>3870</v>
      </c>
      <c r="D226" s="60"/>
    </row>
    <row r="227" spans="1:18" s="9" customFormat="1" ht="31.5">
      <c r="A227" s="174" t="s">
        <v>632</v>
      </c>
      <c r="B227" s="50" t="s">
        <v>250</v>
      </c>
      <c r="C227" s="91">
        <v>20160</v>
      </c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</row>
    <row r="228" spans="1:18" s="9" customFormat="1" ht="15.75">
      <c r="A228" s="174" t="s">
        <v>633</v>
      </c>
      <c r="B228" s="46" t="s">
        <v>251</v>
      </c>
      <c r="C228" s="112">
        <v>2720</v>
      </c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</row>
    <row r="229" spans="1:18" s="9" customFormat="1" ht="31.5">
      <c r="A229" s="174" t="s">
        <v>634</v>
      </c>
      <c r="B229" s="46" t="s">
        <v>252</v>
      </c>
      <c r="C229" s="130">
        <v>3970</v>
      </c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</row>
    <row r="230" spans="1:18" s="9" customFormat="1" ht="15.75">
      <c r="A230" s="174" t="s">
        <v>635</v>
      </c>
      <c r="B230" s="51" t="s">
        <v>241</v>
      </c>
      <c r="C230" s="112">
        <v>13910</v>
      </c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</row>
    <row r="231" spans="1:18" s="9" customFormat="1" ht="15.75">
      <c r="A231" s="174" t="s">
        <v>636</v>
      </c>
      <c r="B231" s="26" t="s">
        <v>1325</v>
      </c>
      <c r="C231" s="112">
        <v>6000</v>
      </c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</row>
    <row r="232" spans="1:18" s="9" customFormat="1" ht="15.75" customHeight="1">
      <c r="A232" s="174" t="s">
        <v>637</v>
      </c>
      <c r="B232" s="50" t="s">
        <v>243</v>
      </c>
      <c r="C232" s="130">
        <v>2820</v>
      </c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</row>
    <row r="233" spans="1:18" s="9" customFormat="1" ht="31.5" customHeight="1">
      <c r="A233" s="174" t="s">
        <v>638</v>
      </c>
      <c r="B233" s="46" t="s">
        <v>247</v>
      </c>
      <c r="C233" s="130">
        <v>5310</v>
      </c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</row>
    <row r="234" spans="1:18" s="9" customFormat="1" ht="15.75">
      <c r="A234" s="174" t="s">
        <v>639</v>
      </c>
      <c r="B234" s="24" t="s">
        <v>253</v>
      </c>
      <c r="C234" s="124">
        <v>4750</v>
      </c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</row>
    <row r="235" spans="1:18" s="9" customFormat="1" ht="15.75">
      <c r="A235" s="174" t="s">
        <v>640</v>
      </c>
      <c r="B235" s="26" t="s">
        <v>69</v>
      </c>
      <c r="C235" s="112">
        <v>4750</v>
      </c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</row>
    <row r="236" spans="1:18" s="9" customFormat="1" ht="15.75">
      <c r="A236" s="174" t="s">
        <v>641</v>
      </c>
      <c r="B236" s="52" t="s">
        <v>255</v>
      </c>
      <c r="C236" s="124">
        <v>3980</v>
      </c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</row>
    <row r="237" spans="1:18" s="9" customFormat="1" ht="16.5" thickBot="1">
      <c r="A237" s="113" t="s">
        <v>642</v>
      </c>
      <c r="B237" s="131" t="s">
        <v>254</v>
      </c>
      <c r="C237" s="132">
        <v>7700</v>
      </c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</row>
    <row r="238" spans="1:18" s="9" customFormat="1" ht="15.75">
      <c r="A238" s="150"/>
      <c r="B238" s="326" t="s">
        <v>207</v>
      </c>
      <c r="C238" s="319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</row>
    <row r="239" spans="1:18" s="9" customFormat="1" ht="16.5" thickBot="1">
      <c r="A239" s="107" t="s">
        <v>644</v>
      </c>
      <c r="B239" s="133" t="s">
        <v>242</v>
      </c>
      <c r="C239" s="118">
        <v>6147</v>
      </c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</row>
    <row r="240" spans="1:18" s="9" customFormat="1" ht="15.75">
      <c r="A240" s="150"/>
      <c r="B240" s="326" t="s">
        <v>256</v>
      </c>
      <c r="C240" s="319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</row>
    <row r="241" spans="1:18" s="9" customFormat="1" ht="15.75">
      <c r="A241" s="106" t="s">
        <v>645</v>
      </c>
      <c r="B241" s="26" t="s">
        <v>213</v>
      </c>
      <c r="C241" s="112">
        <v>6000</v>
      </c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</row>
    <row r="242" spans="1:18" s="9" customFormat="1" ht="15.75">
      <c r="A242" s="106" t="s">
        <v>646</v>
      </c>
      <c r="B242" s="24" t="s">
        <v>350</v>
      </c>
      <c r="C242" s="112">
        <v>3850</v>
      </c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</row>
    <row r="243" spans="1:18" s="9" customFormat="1" ht="15.75">
      <c r="A243" s="106" t="s">
        <v>647</v>
      </c>
      <c r="B243" s="71" t="s">
        <v>71</v>
      </c>
      <c r="C243" s="91">
        <v>1792</v>
      </c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</row>
    <row r="244" spans="1:18" s="9" customFormat="1" ht="15.75">
      <c r="A244" s="106" t="s">
        <v>648</v>
      </c>
      <c r="B244" s="26" t="s">
        <v>208</v>
      </c>
      <c r="C244" s="112">
        <v>16115</v>
      </c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</row>
    <row r="245" spans="1:18" s="9" customFormat="1" ht="31.5">
      <c r="A245" s="139" t="s">
        <v>649</v>
      </c>
      <c r="B245" s="46" t="s">
        <v>431</v>
      </c>
      <c r="C245" s="91">
        <v>15000</v>
      </c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</row>
    <row r="246" spans="1:18" s="9" customFormat="1" ht="31.5">
      <c r="A246" s="139" t="s">
        <v>650</v>
      </c>
      <c r="B246" s="73" t="s">
        <v>439</v>
      </c>
      <c r="C246" s="91">
        <v>31000</v>
      </c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</row>
    <row r="247" spans="1:18" s="9" customFormat="1" ht="31.5">
      <c r="A247" s="139" t="s">
        <v>651</v>
      </c>
      <c r="B247" s="73" t="s">
        <v>440</v>
      </c>
      <c r="C247" s="91">
        <v>31000</v>
      </c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</row>
    <row r="248" spans="1:18" s="9" customFormat="1" ht="31.5">
      <c r="A248" s="139" t="s">
        <v>652</v>
      </c>
      <c r="B248" s="73" t="s">
        <v>441</v>
      </c>
      <c r="C248" s="91">
        <v>27000</v>
      </c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</row>
    <row r="249" spans="1:18" s="9" customFormat="1" ht="31.5">
      <c r="A249" s="139" t="s">
        <v>1335</v>
      </c>
      <c r="B249" s="73" t="s">
        <v>1334</v>
      </c>
      <c r="C249" s="91">
        <v>20000</v>
      </c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</row>
    <row r="250" spans="1:18" s="9" customFormat="1" ht="16.5" thickBot="1">
      <c r="A250" s="113" t="s">
        <v>1336</v>
      </c>
      <c r="B250" s="143" t="s">
        <v>1333</v>
      </c>
      <c r="C250" s="115">
        <v>3000</v>
      </c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</row>
    <row r="251" spans="1:18" s="9" customFormat="1" ht="15.75">
      <c r="A251" s="197"/>
      <c r="B251" s="8"/>
      <c r="C251" s="68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</row>
    <row r="252" spans="1:18" ht="15.75">
      <c r="A252" s="110" t="s">
        <v>653</v>
      </c>
      <c r="B252" s="33" t="s">
        <v>1216</v>
      </c>
      <c r="C252" s="9"/>
    </row>
    <row r="253" spans="1:18" s="9" customFormat="1" ht="16.5" thickBot="1">
      <c r="A253" s="125"/>
      <c r="D253" s="18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</row>
    <row r="254" spans="1:18" s="9" customFormat="1" ht="15.75">
      <c r="A254" s="302" t="s">
        <v>479</v>
      </c>
      <c r="B254" s="306" t="s">
        <v>64</v>
      </c>
      <c r="C254" s="302" t="s">
        <v>481</v>
      </c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</row>
    <row r="255" spans="1:18" s="70" customFormat="1" ht="16.5" thickBot="1">
      <c r="A255" s="303"/>
      <c r="B255" s="307"/>
      <c r="C255" s="303"/>
      <c r="D255" s="60"/>
    </row>
    <row r="256" spans="1:18" ht="15.75" customHeight="1">
      <c r="A256" s="139" t="s">
        <v>976</v>
      </c>
      <c r="B256" s="250" t="s">
        <v>104</v>
      </c>
      <c r="C256" s="219">
        <v>1000</v>
      </c>
    </row>
    <row r="257" spans="1:18" ht="15.75" customHeight="1">
      <c r="A257" s="139" t="s">
        <v>977</v>
      </c>
      <c r="B257" s="250" t="s">
        <v>105</v>
      </c>
      <c r="C257" s="219">
        <v>1000</v>
      </c>
    </row>
    <row r="258" spans="1:18" ht="15.75" customHeight="1">
      <c r="A258" s="139" t="s">
        <v>978</v>
      </c>
      <c r="B258" s="250" t="s">
        <v>106</v>
      </c>
      <c r="C258" s="219">
        <v>850</v>
      </c>
    </row>
    <row r="259" spans="1:18" ht="15.75">
      <c r="A259" s="139" t="s">
        <v>979</v>
      </c>
      <c r="B259" s="250" t="s">
        <v>107</v>
      </c>
      <c r="C259" s="219">
        <v>850</v>
      </c>
    </row>
    <row r="260" spans="1:18" ht="15.75">
      <c r="A260" s="139" t="s">
        <v>980</v>
      </c>
      <c r="B260" s="12" t="s">
        <v>413</v>
      </c>
      <c r="C260" s="219">
        <v>750</v>
      </c>
    </row>
    <row r="261" spans="1:18" ht="15.75">
      <c r="A261" s="139" t="s">
        <v>981</v>
      </c>
      <c r="B261" s="12" t="s">
        <v>414</v>
      </c>
      <c r="C261" s="219">
        <v>600</v>
      </c>
    </row>
    <row r="262" spans="1:18" s="70" customFormat="1" ht="15.75">
      <c r="A262" s="139" t="s">
        <v>654</v>
      </c>
      <c r="B262" s="11" t="s">
        <v>364</v>
      </c>
      <c r="C262" s="112">
        <v>6000</v>
      </c>
      <c r="D262" s="60"/>
    </row>
    <row r="263" spans="1:18" s="9" customFormat="1" ht="15.75">
      <c r="A263" s="139" t="s">
        <v>655</v>
      </c>
      <c r="B263" s="11" t="s">
        <v>375</v>
      </c>
      <c r="C263" s="112">
        <v>7000</v>
      </c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</row>
    <row r="264" spans="1:18" s="9" customFormat="1" ht="15.75">
      <c r="A264" s="139" t="s">
        <v>656</v>
      </c>
      <c r="B264" s="11" t="s">
        <v>339</v>
      </c>
      <c r="C264" s="112">
        <v>3500</v>
      </c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</row>
    <row r="265" spans="1:18" s="9" customFormat="1" ht="15.75">
      <c r="A265" s="139" t="s">
        <v>657</v>
      </c>
      <c r="B265" s="11" t="s">
        <v>340</v>
      </c>
      <c r="C265" s="112">
        <v>3800</v>
      </c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</row>
    <row r="266" spans="1:18" s="9" customFormat="1" ht="15.75">
      <c r="A266" s="139" t="s">
        <v>658</v>
      </c>
      <c r="B266" s="11" t="s">
        <v>341</v>
      </c>
      <c r="C266" s="112">
        <v>3000</v>
      </c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</row>
    <row r="267" spans="1:18" s="9" customFormat="1" ht="15.75">
      <c r="A267" s="139" t="s">
        <v>659</v>
      </c>
      <c r="B267" s="11" t="s">
        <v>342</v>
      </c>
      <c r="C267" s="112">
        <v>9000</v>
      </c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</row>
    <row r="268" spans="1:18" s="9" customFormat="1" ht="15.75">
      <c r="A268" s="139" t="s">
        <v>660</v>
      </c>
      <c r="B268" s="11" t="s">
        <v>165</v>
      </c>
      <c r="C268" s="112">
        <v>7000</v>
      </c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</row>
    <row r="269" spans="1:18" s="9" customFormat="1" ht="15.75">
      <c r="A269" s="139" t="s">
        <v>661</v>
      </c>
      <c r="B269" s="11" t="s">
        <v>268</v>
      </c>
      <c r="C269" s="112">
        <v>10000</v>
      </c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</row>
    <row r="270" spans="1:18" s="9" customFormat="1" ht="15.75">
      <c r="A270" s="139" t="s">
        <v>662</v>
      </c>
      <c r="B270" s="11" t="s">
        <v>166</v>
      </c>
      <c r="C270" s="112">
        <v>10000</v>
      </c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</row>
    <row r="271" spans="1:18" s="9" customFormat="1" ht="15.75">
      <c r="A271" s="139" t="s">
        <v>663</v>
      </c>
      <c r="B271" s="11" t="s">
        <v>167</v>
      </c>
      <c r="C271" s="112">
        <v>8500</v>
      </c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</row>
    <row r="272" spans="1:18" s="9" customFormat="1" ht="15.75">
      <c r="A272" s="139" t="s">
        <v>664</v>
      </c>
      <c r="B272" s="11" t="s">
        <v>168</v>
      </c>
      <c r="C272" s="112">
        <v>6500</v>
      </c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</row>
    <row r="273" spans="1:18" s="9" customFormat="1" ht="15.75">
      <c r="A273" s="139" t="s">
        <v>643</v>
      </c>
      <c r="B273" s="11" t="s">
        <v>169</v>
      </c>
      <c r="C273" s="112">
        <v>15000</v>
      </c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</row>
    <row r="274" spans="1:18" s="9" customFormat="1" ht="15.75">
      <c r="A274" s="139" t="s">
        <v>665</v>
      </c>
      <c r="B274" s="11" t="s">
        <v>350</v>
      </c>
      <c r="C274" s="112">
        <v>8000</v>
      </c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</row>
    <row r="275" spans="1:18" s="9" customFormat="1" ht="15.75">
      <c r="A275" s="139" t="s">
        <v>666</v>
      </c>
      <c r="B275" s="11" t="s">
        <v>170</v>
      </c>
      <c r="C275" s="112">
        <v>5000</v>
      </c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</row>
    <row r="276" spans="1:18" s="9" customFormat="1" ht="15.75">
      <c r="A276" s="139" t="s">
        <v>667</v>
      </c>
      <c r="B276" s="11" t="s">
        <v>171</v>
      </c>
      <c r="C276" s="112">
        <v>13000</v>
      </c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</row>
    <row r="277" spans="1:18" s="9" customFormat="1" ht="15.75">
      <c r="A277" s="139" t="s">
        <v>668</v>
      </c>
      <c r="B277" s="11" t="s">
        <v>172</v>
      </c>
      <c r="C277" s="112">
        <v>12000</v>
      </c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</row>
    <row r="278" spans="1:18" ht="15.75">
      <c r="A278" s="139" t="s">
        <v>669</v>
      </c>
      <c r="B278" s="11" t="s">
        <v>173</v>
      </c>
      <c r="C278" s="112">
        <v>12000</v>
      </c>
    </row>
    <row r="279" spans="1:18" ht="16.5" thickBot="1">
      <c r="A279" s="113" t="s">
        <v>670</v>
      </c>
      <c r="B279" s="108" t="s">
        <v>396</v>
      </c>
      <c r="C279" s="118">
        <v>600</v>
      </c>
    </row>
    <row r="280" spans="1:18" ht="15.75">
      <c r="A280" s="256"/>
      <c r="B280" s="8"/>
      <c r="C280" s="68"/>
    </row>
    <row r="281" spans="1:18" ht="15.75">
      <c r="A281" s="110" t="s">
        <v>671</v>
      </c>
      <c r="B281" s="33" t="s">
        <v>34</v>
      </c>
      <c r="C281" s="9"/>
    </row>
    <row r="282" spans="1:18" s="9" customFormat="1" ht="16.5" thickBot="1">
      <c r="A282" s="134"/>
      <c r="B282" s="4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</row>
    <row r="283" spans="1:18" s="9" customFormat="1" ht="15.75">
      <c r="A283" s="302" t="s">
        <v>479</v>
      </c>
      <c r="B283" s="306" t="s">
        <v>64</v>
      </c>
      <c r="C283" s="302" t="s">
        <v>481</v>
      </c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</row>
    <row r="284" spans="1:18" s="70" customFormat="1" ht="16.5" thickBot="1">
      <c r="A284" s="303"/>
      <c r="B284" s="307"/>
      <c r="C284" s="303"/>
      <c r="D284" s="60"/>
    </row>
    <row r="285" spans="1:18" ht="15.75" customHeight="1">
      <c r="A285" s="139" t="s">
        <v>982</v>
      </c>
      <c r="B285" s="250" t="s">
        <v>104</v>
      </c>
      <c r="C285" s="219">
        <v>1000</v>
      </c>
    </row>
    <row r="286" spans="1:18" ht="15.75" customHeight="1">
      <c r="A286" s="139" t="s">
        <v>983</v>
      </c>
      <c r="B286" s="250" t="s">
        <v>105</v>
      </c>
      <c r="C286" s="219">
        <v>1000</v>
      </c>
    </row>
    <row r="287" spans="1:18" ht="15.75" customHeight="1">
      <c r="A287" s="139" t="s">
        <v>984</v>
      </c>
      <c r="B287" s="250" t="s">
        <v>106</v>
      </c>
      <c r="C287" s="219">
        <v>850</v>
      </c>
    </row>
    <row r="288" spans="1:18" ht="15.75">
      <c r="A288" s="139" t="s">
        <v>985</v>
      </c>
      <c r="B288" s="250" t="s">
        <v>107</v>
      </c>
      <c r="C288" s="219">
        <v>850</v>
      </c>
    </row>
    <row r="289" spans="1:18" ht="15.75">
      <c r="A289" s="139" t="s">
        <v>986</v>
      </c>
      <c r="B289" s="12" t="s">
        <v>413</v>
      </c>
      <c r="C289" s="219">
        <v>750</v>
      </c>
    </row>
    <row r="290" spans="1:18" ht="15.75">
      <c r="A290" s="139" t="s">
        <v>987</v>
      </c>
      <c r="B290" s="12" t="s">
        <v>414</v>
      </c>
      <c r="C290" s="219">
        <v>600</v>
      </c>
    </row>
    <row r="291" spans="1:18" s="70" customFormat="1" ht="15.75" customHeight="1">
      <c r="A291" s="139" t="s">
        <v>672</v>
      </c>
      <c r="B291" s="50" t="s">
        <v>223</v>
      </c>
      <c r="C291" s="136">
        <v>11400</v>
      </c>
      <c r="D291" s="60"/>
    </row>
    <row r="292" spans="1:18" s="9" customFormat="1" ht="15.75" customHeight="1">
      <c r="A292" s="139" t="s">
        <v>673</v>
      </c>
      <c r="B292" s="50" t="s">
        <v>383</v>
      </c>
      <c r="C292" s="91">
        <v>30000</v>
      </c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</row>
    <row r="293" spans="1:18" s="9" customFormat="1" ht="15.75">
      <c r="A293" s="139" t="s">
        <v>674</v>
      </c>
      <c r="B293" s="12" t="s">
        <v>224</v>
      </c>
      <c r="C293" s="91">
        <v>13850</v>
      </c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</row>
    <row r="294" spans="1:18" s="9" customFormat="1" ht="31.5">
      <c r="A294" s="139" t="s">
        <v>675</v>
      </c>
      <c r="B294" s="54" t="s">
        <v>225</v>
      </c>
      <c r="C294" s="136">
        <v>24900</v>
      </c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</row>
    <row r="295" spans="1:18" s="9" customFormat="1" ht="31.5">
      <c r="A295" s="139" t="s">
        <v>676</v>
      </c>
      <c r="B295" s="73" t="s">
        <v>384</v>
      </c>
      <c r="C295" s="91">
        <v>78000</v>
      </c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</row>
    <row r="296" spans="1:18" s="9" customFormat="1" ht="31.5">
      <c r="A296" s="139" t="s">
        <v>677</v>
      </c>
      <c r="B296" s="73" t="s">
        <v>385</v>
      </c>
      <c r="C296" s="91">
        <v>56000</v>
      </c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</row>
    <row r="297" spans="1:18" s="9" customFormat="1" ht="31.5">
      <c r="A297" s="139" t="s">
        <v>678</v>
      </c>
      <c r="B297" s="73" t="s">
        <v>386</v>
      </c>
      <c r="C297" s="91">
        <v>81000</v>
      </c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</row>
    <row r="298" spans="1:18" s="9" customFormat="1" ht="31.5">
      <c r="A298" s="139" t="s">
        <v>679</v>
      </c>
      <c r="B298" s="46" t="s">
        <v>387</v>
      </c>
      <c r="C298" s="91">
        <v>50000</v>
      </c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</row>
    <row r="299" spans="1:18" s="9" customFormat="1" ht="15.75">
      <c r="A299" s="139" t="s">
        <v>680</v>
      </c>
      <c r="B299" s="12" t="s">
        <v>94</v>
      </c>
      <c r="C299" s="91">
        <v>27500</v>
      </c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</row>
    <row r="300" spans="1:18" s="9" customFormat="1" ht="15.75">
      <c r="A300" s="139" t="s">
        <v>681</v>
      </c>
      <c r="B300" s="19" t="s">
        <v>226</v>
      </c>
      <c r="C300" s="136">
        <v>10700</v>
      </c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</row>
    <row r="301" spans="1:18" s="9" customFormat="1" ht="15.75">
      <c r="A301" s="139" t="s">
        <v>682</v>
      </c>
      <c r="B301" s="23" t="s">
        <v>227</v>
      </c>
      <c r="C301" s="112">
        <v>34400</v>
      </c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</row>
    <row r="302" spans="1:18" s="9" customFormat="1" ht="15.75">
      <c r="A302" s="139" t="s">
        <v>683</v>
      </c>
      <c r="B302" s="23" t="s">
        <v>237</v>
      </c>
      <c r="C302" s="112">
        <v>51300</v>
      </c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</row>
    <row r="303" spans="1:18" s="9" customFormat="1" ht="15.75">
      <c r="A303" s="139" t="s">
        <v>684</v>
      </c>
      <c r="B303" s="23" t="s">
        <v>228</v>
      </c>
      <c r="C303" s="112">
        <v>36000</v>
      </c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</row>
    <row r="304" spans="1:18" s="9" customFormat="1" ht="15.75">
      <c r="A304" s="139" t="s">
        <v>685</v>
      </c>
      <c r="B304" s="23" t="s">
        <v>229</v>
      </c>
      <c r="C304" s="91">
        <v>40400</v>
      </c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</row>
    <row r="305" spans="1:18" s="9" customFormat="1" ht="15.75">
      <c r="A305" s="139" t="s">
        <v>686</v>
      </c>
      <c r="B305" s="23" t="s">
        <v>230</v>
      </c>
      <c r="C305" s="91">
        <v>15000</v>
      </c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</row>
    <row r="306" spans="1:18" s="9" customFormat="1" ht="15.75">
      <c r="A306" s="139" t="s">
        <v>687</v>
      </c>
      <c r="B306" s="23" t="s">
        <v>231</v>
      </c>
      <c r="C306" s="91">
        <v>11700</v>
      </c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</row>
    <row r="307" spans="1:18" s="9" customFormat="1" ht="15.75">
      <c r="A307" s="139" t="s">
        <v>688</v>
      </c>
      <c r="B307" s="23" t="s">
        <v>232</v>
      </c>
      <c r="C307" s="91">
        <v>10500</v>
      </c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</row>
    <row r="308" spans="1:18" s="9" customFormat="1" ht="31.5">
      <c r="A308" s="139" t="s">
        <v>689</v>
      </c>
      <c r="B308" s="73" t="s">
        <v>233</v>
      </c>
      <c r="C308" s="91">
        <v>33000</v>
      </c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</row>
    <row r="309" spans="1:18" s="9" customFormat="1" ht="31.5">
      <c r="A309" s="139" t="s">
        <v>690</v>
      </c>
      <c r="B309" s="73" t="s">
        <v>234</v>
      </c>
      <c r="C309" s="91">
        <v>10950</v>
      </c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</row>
    <row r="310" spans="1:18" s="9" customFormat="1" ht="15.75">
      <c r="A310" s="139" t="s">
        <v>691</v>
      </c>
      <c r="B310" s="8" t="s">
        <v>235</v>
      </c>
      <c r="C310" s="136">
        <v>17000</v>
      </c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</row>
    <row r="311" spans="1:18" s="9" customFormat="1" ht="15.75">
      <c r="A311" s="139" t="s">
        <v>692</v>
      </c>
      <c r="B311" s="12" t="s">
        <v>236</v>
      </c>
      <c r="C311" s="91">
        <v>49000</v>
      </c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</row>
    <row r="312" spans="1:18" s="9" customFormat="1" ht="15.75">
      <c r="A312" s="139" t="s">
        <v>693</v>
      </c>
      <c r="B312" s="12" t="s">
        <v>415</v>
      </c>
      <c r="C312" s="91">
        <v>41950</v>
      </c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</row>
    <row r="313" spans="1:18" s="9" customFormat="1" ht="15.75">
      <c r="A313" s="139" t="s">
        <v>694</v>
      </c>
      <c r="B313" s="12" t="s">
        <v>416</v>
      </c>
      <c r="C313" s="91">
        <v>41680</v>
      </c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</row>
    <row r="314" spans="1:18" s="9" customFormat="1" ht="15.75">
      <c r="A314" s="139" t="s">
        <v>695</v>
      </c>
      <c r="B314" s="23" t="s">
        <v>325</v>
      </c>
      <c r="C314" s="91">
        <v>1300</v>
      </c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</row>
    <row r="315" spans="1:18" s="9" customFormat="1" ht="16.5" thickBot="1">
      <c r="A315" s="113" t="s">
        <v>1550</v>
      </c>
      <c r="B315" s="108" t="s">
        <v>1551</v>
      </c>
      <c r="C315" s="115">
        <v>16500</v>
      </c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</row>
    <row r="316" spans="1:18" s="9" customFormat="1" ht="15.75">
      <c r="A316" s="256"/>
      <c r="B316" s="8"/>
      <c r="C316" s="55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</row>
    <row r="317" spans="1:18" s="9" customFormat="1" ht="16.5">
      <c r="A317" s="110" t="s">
        <v>513</v>
      </c>
      <c r="B317" s="33" t="s">
        <v>35</v>
      </c>
      <c r="D317" s="34"/>
      <c r="E317" s="34"/>
      <c r="F317" s="34"/>
      <c r="G317" s="34"/>
      <c r="H317" s="34"/>
      <c r="K317" s="35"/>
    </row>
    <row r="318" spans="1:18" s="6" customFormat="1" ht="17.25" thickBot="1">
      <c r="A318" s="134"/>
      <c r="B318" s="4"/>
      <c r="C318" s="9"/>
      <c r="E318" s="34"/>
      <c r="F318" s="34"/>
      <c r="G318" s="34"/>
      <c r="H318" s="34"/>
      <c r="K318" s="35"/>
    </row>
    <row r="319" spans="1:18" s="6" customFormat="1" ht="16.5">
      <c r="A319" s="302" t="s">
        <v>479</v>
      </c>
      <c r="B319" s="306" t="s">
        <v>64</v>
      </c>
      <c r="C319" s="302" t="s">
        <v>481</v>
      </c>
      <c r="D319" s="34"/>
      <c r="E319" s="34"/>
      <c r="F319" s="34"/>
      <c r="G319" s="34"/>
      <c r="H319" s="34"/>
      <c r="K319" s="35"/>
    </row>
    <row r="320" spans="1:18" s="6" customFormat="1" ht="15.75" thickBot="1">
      <c r="A320" s="303"/>
      <c r="B320" s="307"/>
      <c r="C320" s="303"/>
      <c r="D320" s="36"/>
      <c r="E320" s="36"/>
      <c r="F320" s="36"/>
      <c r="G320" s="36"/>
      <c r="H320" s="1"/>
      <c r="I320" s="1"/>
      <c r="J320" s="1"/>
      <c r="K320" s="280"/>
    </row>
    <row r="321" spans="1:18" ht="15.75" customHeight="1">
      <c r="A321" s="139" t="s">
        <v>988</v>
      </c>
      <c r="B321" s="250" t="s">
        <v>104</v>
      </c>
      <c r="C321" s="219">
        <v>1000</v>
      </c>
    </row>
    <row r="322" spans="1:18" ht="15.75" customHeight="1">
      <c r="A322" s="139" t="s">
        <v>989</v>
      </c>
      <c r="B322" s="250" t="s">
        <v>105</v>
      </c>
      <c r="C322" s="219">
        <v>1000</v>
      </c>
    </row>
    <row r="323" spans="1:18" ht="15.75" customHeight="1">
      <c r="A323" s="139" t="s">
        <v>990</v>
      </c>
      <c r="B323" s="250" t="s">
        <v>106</v>
      </c>
      <c r="C323" s="219">
        <v>850</v>
      </c>
    </row>
    <row r="324" spans="1:18" ht="15.75">
      <c r="A324" s="139" t="s">
        <v>991</v>
      </c>
      <c r="B324" s="250" t="s">
        <v>107</v>
      </c>
      <c r="C324" s="219">
        <v>850</v>
      </c>
    </row>
    <row r="325" spans="1:18" ht="15.75">
      <c r="A325" s="139" t="s">
        <v>992</v>
      </c>
      <c r="B325" s="12" t="s">
        <v>413</v>
      </c>
      <c r="C325" s="219">
        <v>750</v>
      </c>
    </row>
    <row r="326" spans="1:18" ht="15.75">
      <c r="A326" s="139" t="s">
        <v>993</v>
      </c>
      <c r="B326" s="12" t="s">
        <v>414</v>
      </c>
      <c r="C326" s="219">
        <v>600</v>
      </c>
    </row>
    <row r="327" spans="1:18" s="9" customFormat="1" ht="15.75">
      <c r="A327" s="139" t="s">
        <v>696</v>
      </c>
      <c r="B327" s="12" t="s">
        <v>155</v>
      </c>
      <c r="C327" s="112">
        <v>4000</v>
      </c>
      <c r="D327" s="36"/>
      <c r="E327" s="36"/>
      <c r="F327" s="1"/>
      <c r="G327" s="36"/>
      <c r="H327" s="1"/>
      <c r="I327" s="36"/>
      <c r="J327" s="1"/>
      <c r="K327" s="281"/>
    </row>
    <row r="328" spans="1:18" s="9" customFormat="1" ht="15.75">
      <c r="A328" s="139" t="s">
        <v>697</v>
      </c>
      <c r="B328" s="8" t="s">
        <v>325</v>
      </c>
      <c r="C328" s="112">
        <v>1300</v>
      </c>
      <c r="D328" s="1"/>
      <c r="F328" s="42"/>
      <c r="I328" s="25"/>
      <c r="K328" s="10"/>
    </row>
    <row r="329" spans="1:18" ht="15.75">
      <c r="A329" s="139" t="s">
        <v>698</v>
      </c>
      <c r="B329" s="11" t="s">
        <v>326</v>
      </c>
      <c r="C329" s="112">
        <v>700</v>
      </c>
    </row>
    <row r="330" spans="1:18" s="9" customFormat="1" ht="15.75">
      <c r="A330" s="139" t="s">
        <v>699</v>
      </c>
      <c r="B330" s="12" t="s">
        <v>87</v>
      </c>
      <c r="C330" s="112">
        <v>550</v>
      </c>
      <c r="D330" s="18"/>
    </row>
    <row r="331" spans="1:18" s="9" customFormat="1" ht="15.75">
      <c r="A331" s="139" t="s">
        <v>700</v>
      </c>
      <c r="B331" s="12" t="s">
        <v>88</v>
      </c>
      <c r="C331" s="112">
        <v>550</v>
      </c>
    </row>
    <row r="332" spans="1:18" s="9" customFormat="1" ht="15.75">
      <c r="A332" s="139"/>
      <c r="B332" s="44" t="s">
        <v>258</v>
      </c>
      <c r="C332" s="112"/>
    </row>
    <row r="333" spans="1:18" s="70" customFormat="1" ht="15.75">
      <c r="A333" s="139" t="s">
        <v>701</v>
      </c>
      <c r="B333" s="11" t="s">
        <v>98</v>
      </c>
      <c r="C333" s="112">
        <v>5000</v>
      </c>
      <c r="D333" s="60"/>
    </row>
    <row r="334" spans="1:18" s="70" customFormat="1" ht="15.75">
      <c r="A334" s="139" t="s">
        <v>702</v>
      </c>
      <c r="B334" s="8" t="s">
        <v>327</v>
      </c>
      <c r="C334" s="112">
        <v>2000</v>
      </c>
      <c r="D334" s="60"/>
    </row>
    <row r="335" spans="1:18" s="9" customFormat="1" ht="15.75">
      <c r="A335" s="139" t="s">
        <v>703</v>
      </c>
      <c r="B335" s="12" t="s">
        <v>343</v>
      </c>
      <c r="C335" s="112">
        <v>5000</v>
      </c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</row>
    <row r="336" spans="1:18" s="9" customFormat="1" ht="15.75">
      <c r="A336" s="139"/>
      <c r="B336" s="44" t="s">
        <v>259</v>
      </c>
      <c r="C336" s="112"/>
    </row>
    <row r="337" spans="1:11" s="9" customFormat="1" ht="15.75">
      <c r="A337" s="139" t="s">
        <v>705</v>
      </c>
      <c r="B337" s="11" t="s">
        <v>344</v>
      </c>
      <c r="C337" s="112">
        <v>15000</v>
      </c>
    </row>
    <row r="338" spans="1:11" s="9" customFormat="1" ht="15.75">
      <c r="A338" s="139" t="s">
        <v>704</v>
      </c>
      <c r="B338" s="11" t="s">
        <v>345</v>
      </c>
      <c r="C338" s="112">
        <v>20000</v>
      </c>
    </row>
    <row r="339" spans="1:11" s="9" customFormat="1" ht="15.75">
      <c r="A339" s="139"/>
      <c r="B339" s="15" t="s">
        <v>260</v>
      </c>
      <c r="C339" s="112"/>
    </row>
    <row r="340" spans="1:11" s="9" customFormat="1" ht="15.75">
      <c r="A340" s="139" t="s">
        <v>706</v>
      </c>
      <c r="B340" s="8" t="s">
        <v>97</v>
      </c>
      <c r="C340" s="112">
        <v>35000</v>
      </c>
    </row>
    <row r="341" spans="1:11" s="9" customFormat="1" ht="15.75">
      <c r="A341" s="139" t="s">
        <v>707</v>
      </c>
      <c r="B341" s="12" t="s">
        <v>346</v>
      </c>
      <c r="C341" s="112">
        <v>22000</v>
      </c>
    </row>
    <row r="342" spans="1:11" s="9" customFormat="1" ht="15.75">
      <c r="A342" s="139" t="s">
        <v>708</v>
      </c>
      <c r="B342" s="54" t="s">
        <v>347</v>
      </c>
      <c r="C342" s="91">
        <v>18000</v>
      </c>
    </row>
    <row r="343" spans="1:11" s="9" customFormat="1" ht="15.75">
      <c r="A343" s="139" t="s">
        <v>709</v>
      </c>
      <c r="B343" s="12" t="s">
        <v>96</v>
      </c>
      <c r="C343" s="112">
        <v>30000</v>
      </c>
    </row>
    <row r="344" spans="1:11" s="9" customFormat="1" ht="15.75">
      <c r="A344" s="139"/>
      <c r="B344" s="15" t="s">
        <v>261</v>
      </c>
      <c r="C344" s="112"/>
    </row>
    <row r="345" spans="1:11" s="9" customFormat="1" ht="16.5" thickBot="1">
      <c r="A345" s="113" t="s">
        <v>710</v>
      </c>
      <c r="B345" s="120" t="s">
        <v>95</v>
      </c>
      <c r="C345" s="118">
        <v>45000</v>
      </c>
    </row>
    <row r="346" spans="1:11" s="9" customFormat="1" ht="15.75">
      <c r="A346" s="36"/>
      <c r="B346" s="36"/>
      <c r="C346" s="36"/>
    </row>
    <row r="347" spans="1:11" s="9" customFormat="1" ht="16.5">
      <c r="A347" s="110" t="s">
        <v>711</v>
      </c>
      <c r="B347" s="33" t="s">
        <v>36</v>
      </c>
      <c r="D347" s="34"/>
      <c r="E347" s="34"/>
      <c r="F347" s="34"/>
      <c r="G347" s="34"/>
      <c r="H347" s="34"/>
      <c r="K347" s="35"/>
    </row>
    <row r="348" spans="1:11" s="6" customFormat="1" ht="17.25" thickBot="1">
      <c r="A348" s="125"/>
      <c r="B348" s="9"/>
      <c r="C348" s="9"/>
      <c r="E348" s="34"/>
      <c r="F348" s="34"/>
      <c r="G348" s="34"/>
      <c r="H348" s="34"/>
      <c r="K348" s="35"/>
    </row>
    <row r="349" spans="1:11" s="231" customFormat="1" ht="16.5" customHeight="1">
      <c r="A349" s="330" t="s">
        <v>479</v>
      </c>
      <c r="B349" s="332" t="s">
        <v>64</v>
      </c>
      <c r="C349" s="330" t="s">
        <v>481</v>
      </c>
      <c r="D349" s="230"/>
      <c r="E349" s="230"/>
      <c r="F349" s="230"/>
      <c r="G349" s="230"/>
      <c r="H349" s="230"/>
      <c r="K349" s="232"/>
    </row>
    <row r="350" spans="1:11" s="231" customFormat="1" ht="15.75" customHeight="1" thickBot="1">
      <c r="A350" s="331"/>
      <c r="B350" s="333"/>
      <c r="C350" s="331"/>
      <c r="D350" s="237"/>
      <c r="E350" s="237"/>
      <c r="F350" s="237"/>
      <c r="G350" s="237"/>
      <c r="H350" s="233"/>
      <c r="I350" s="233"/>
      <c r="J350" s="233"/>
      <c r="K350" s="284"/>
    </row>
    <row r="351" spans="1:11" s="237" customFormat="1" ht="15.75" customHeight="1">
      <c r="A351" s="234" t="s">
        <v>994</v>
      </c>
      <c r="B351" s="250" t="s">
        <v>104</v>
      </c>
      <c r="C351" s="219">
        <v>1000</v>
      </c>
    </row>
    <row r="352" spans="1:11" s="237" customFormat="1" ht="15.75" customHeight="1">
      <c r="A352" s="234" t="s">
        <v>995</v>
      </c>
      <c r="B352" s="250" t="s">
        <v>105</v>
      </c>
      <c r="C352" s="219">
        <v>1000</v>
      </c>
    </row>
    <row r="353" spans="1:11" s="237" customFormat="1" ht="15.75" customHeight="1">
      <c r="A353" s="234" t="s">
        <v>996</v>
      </c>
      <c r="B353" s="250" t="s">
        <v>106</v>
      </c>
      <c r="C353" s="219">
        <v>850</v>
      </c>
    </row>
    <row r="354" spans="1:11" s="237" customFormat="1" ht="15.75">
      <c r="A354" s="234" t="s">
        <v>997</v>
      </c>
      <c r="B354" s="250" t="s">
        <v>107</v>
      </c>
      <c r="C354" s="219">
        <v>850</v>
      </c>
    </row>
    <row r="355" spans="1:11" s="237" customFormat="1" ht="15.75">
      <c r="A355" s="234" t="s">
        <v>998</v>
      </c>
      <c r="B355" s="12" t="s">
        <v>413</v>
      </c>
      <c r="C355" s="219">
        <v>750</v>
      </c>
    </row>
    <row r="356" spans="1:11" s="237" customFormat="1" ht="15.75">
      <c r="A356" s="234" t="s">
        <v>999</v>
      </c>
      <c r="B356" s="12" t="s">
        <v>414</v>
      </c>
      <c r="C356" s="219">
        <v>600</v>
      </c>
    </row>
    <row r="357" spans="1:11" s="238" customFormat="1" ht="15.75">
      <c r="A357" s="234" t="s">
        <v>712</v>
      </c>
      <c r="B357" s="235" t="s">
        <v>1517</v>
      </c>
      <c r="C357" s="236">
        <v>5000</v>
      </c>
      <c r="D357" s="237"/>
      <c r="E357" s="237"/>
      <c r="F357" s="233"/>
      <c r="G357" s="237"/>
      <c r="H357" s="233"/>
      <c r="I357" s="237"/>
      <c r="J357" s="233"/>
      <c r="K357" s="285"/>
    </row>
    <row r="358" spans="1:11" s="238" customFormat="1" ht="15.75">
      <c r="A358" s="239" t="s">
        <v>713</v>
      </c>
      <c r="B358" s="240" t="s">
        <v>1518</v>
      </c>
      <c r="C358" s="236">
        <v>8000</v>
      </c>
      <c r="D358" s="233"/>
      <c r="F358" s="241"/>
      <c r="I358" s="242"/>
      <c r="K358" s="243"/>
    </row>
    <row r="359" spans="1:11" s="237" customFormat="1" ht="15.75">
      <c r="A359" s="239" t="s">
        <v>714</v>
      </c>
      <c r="B359" s="235" t="s">
        <v>1519</v>
      </c>
      <c r="C359" s="236">
        <v>10000</v>
      </c>
    </row>
    <row r="360" spans="1:11" s="238" customFormat="1" ht="15.75">
      <c r="A360" s="239" t="s">
        <v>715</v>
      </c>
      <c r="B360" s="240" t="s">
        <v>1520</v>
      </c>
      <c r="C360" s="236">
        <v>14500</v>
      </c>
      <c r="D360" s="244"/>
    </row>
    <row r="361" spans="1:11" s="238" customFormat="1" ht="15.75">
      <c r="A361" s="239" t="s">
        <v>716</v>
      </c>
      <c r="B361" s="235" t="s">
        <v>1521</v>
      </c>
      <c r="C361" s="236">
        <v>25000</v>
      </c>
    </row>
    <row r="362" spans="1:11" s="70" customFormat="1" ht="16.5" thickBot="1">
      <c r="A362" s="245" t="s">
        <v>717</v>
      </c>
      <c r="B362" s="246" t="s">
        <v>1522</v>
      </c>
      <c r="C362" s="247">
        <v>40000</v>
      </c>
      <c r="D362" s="60"/>
    </row>
    <row r="363" spans="1:11" s="238" customFormat="1" ht="15.75">
      <c r="A363" s="237"/>
      <c r="B363" s="237"/>
      <c r="C363" s="237"/>
    </row>
    <row r="364" spans="1:11" s="237" customFormat="1">
      <c r="A364" s="265" t="s">
        <v>52</v>
      </c>
    </row>
    <row r="365" spans="1:11" s="237" customFormat="1"/>
    <row r="366" spans="1:11" s="9" customFormat="1" ht="16.5">
      <c r="A366" s="110" t="s">
        <v>719</v>
      </c>
      <c r="B366" s="33" t="s">
        <v>316</v>
      </c>
      <c r="D366" s="34"/>
      <c r="E366" s="34"/>
      <c r="F366" s="34"/>
      <c r="G366" s="34"/>
      <c r="H366" s="34"/>
      <c r="K366" s="35"/>
    </row>
    <row r="367" spans="1:11" s="6" customFormat="1" ht="17.25" thickBot="1">
      <c r="A367" s="119"/>
      <c r="B367" s="48"/>
      <c r="C367" s="9"/>
      <c r="D367" s="34"/>
      <c r="E367" s="34"/>
      <c r="F367" s="34"/>
      <c r="G367" s="34"/>
      <c r="H367" s="34"/>
      <c r="K367" s="35"/>
    </row>
    <row r="368" spans="1:11" s="6" customFormat="1" ht="15">
      <c r="A368" s="302" t="s">
        <v>479</v>
      </c>
      <c r="B368" s="306" t="s">
        <v>64</v>
      </c>
      <c r="C368" s="302" t="s">
        <v>481</v>
      </c>
      <c r="D368" s="36"/>
      <c r="E368" s="36"/>
      <c r="F368" s="36"/>
      <c r="G368" s="36"/>
      <c r="H368" s="1"/>
      <c r="I368" s="1"/>
      <c r="J368" s="1"/>
      <c r="K368" s="280"/>
    </row>
    <row r="369" spans="1:11" s="9" customFormat="1" ht="16.5" thickBot="1">
      <c r="A369" s="303"/>
      <c r="B369" s="307"/>
      <c r="C369" s="303"/>
      <c r="D369" s="36"/>
      <c r="E369" s="36"/>
      <c r="F369" s="1"/>
      <c r="G369" s="36"/>
      <c r="H369" s="1"/>
      <c r="I369" s="36"/>
      <c r="J369" s="1"/>
      <c r="K369" s="281"/>
    </row>
    <row r="370" spans="1:11" ht="15.75" customHeight="1">
      <c r="A370" s="139" t="s">
        <v>1000</v>
      </c>
      <c r="B370" s="250" t="s">
        <v>104</v>
      </c>
      <c r="C370" s="219">
        <v>1000</v>
      </c>
    </row>
    <row r="371" spans="1:11" ht="15.75" customHeight="1">
      <c r="A371" s="139" t="s">
        <v>1001</v>
      </c>
      <c r="B371" s="250" t="s">
        <v>105</v>
      </c>
      <c r="C371" s="219">
        <v>1000</v>
      </c>
    </row>
    <row r="372" spans="1:11" ht="15.75" customHeight="1">
      <c r="A372" s="139" t="s">
        <v>1002</v>
      </c>
      <c r="B372" s="250" t="s">
        <v>106</v>
      </c>
      <c r="C372" s="219">
        <v>850</v>
      </c>
    </row>
    <row r="373" spans="1:11" ht="15.75">
      <c r="A373" s="139" t="s">
        <v>1003</v>
      </c>
      <c r="B373" s="250" t="s">
        <v>107</v>
      </c>
      <c r="C373" s="219">
        <v>850</v>
      </c>
    </row>
    <row r="374" spans="1:11" ht="15.75">
      <c r="A374" s="139" t="s">
        <v>1004</v>
      </c>
      <c r="B374" s="12" t="s">
        <v>413</v>
      </c>
      <c r="C374" s="219">
        <v>750</v>
      </c>
    </row>
    <row r="375" spans="1:11" ht="15.75">
      <c r="A375" s="139" t="s">
        <v>1005</v>
      </c>
      <c r="B375" s="12" t="s">
        <v>414</v>
      </c>
      <c r="C375" s="219">
        <v>600</v>
      </c>
    </row>
    <row r="376" spans="1:11" s="9" customFormat="1" ht="15.75">
      <c r="A376" s="139" t="s">
        <v>718</v>
      </c>
      <c r="B376" s="12" t="s">
        <v>70</v>
      </c>
      <c r="C376" s="112">
        <v>85000</v>
      </c>
      <c r="D376" s="1"/>
      <c r="F376" s="42"/>
      <c r="I376" s="25"/>
      <c r="K376" s="10"/>
    </row>
    <row r="377" spans="1:11" s="9" customFormat="1" ht="15.75">
      <c r="A377" s="139" t="s">
        <v>720</v>
      </c>
      <c r="B377" s="12" t="s">
        <v>174</v>
      </c>
      <c r="C377" s="112">
        <v>24000</v>
      </c>
      <c r="D377" s="1"/>
      <c r="F377" s="42"/>
      <c r="I377" s="25"/>
      <c r="K377" s="10"/>
    </row>
    <row r="378" spans="1:11" s="9" customFormat="1" ht="15.75">
      <c r="A378" s="139" t="s">
        <v>721</v>
      </c>
      <c r="B378" s="12" t="s">
        <v>51</v>
      </c>
      <c r="C378" s="112">
        <v>40000</v>
      </c>
    </row>
    <row r="379" spans="1:11" s="9" customFormat="1" ht="15.75">
      <c r="A379" s="139" t="s">
        <v>722</v>
      </c>
      <c r="B379" s="12" t="s">
        <v>175</v>
      </c>
      <c r="C379" s="112">
        <v>85000</v>
      </c>
    </row>
    <row r="380" spans="1:11" s="9" customFormat="1" ht="15.75" customHeight="1">
      <c r="A380" s="139" t="s">
        <v>723</v>
      </c>
      <c r="B380" s="46" t="s">
        <v>216</v>
      </c>
      <c r="C380" s="91">
        <v>50000</v>
      </c>
    </row>
    <row r="381" spans="1:11" s="70" customFormat="1" ht="15.75">
      <c r="A381" s="139" t="s">
        <v>724</v>
      </c>
      <c r="B381" s="46" t="s">
        <v>89</v>
      </c>
      <c r="C381" s="112">
        <v>50000</v>
      </c>
      <c r="D381" s="60"/>
    </row>
    <row r="382" spans="1:11" s="70" customFormat="1" ht="15.75">
      <c r="A382" s="106" t="s">
        <v>725</v>
      </c>
      <c r="B382" s="12" t="s">
        <v>433</v>
      </c>
      <c r="C382" s="112">
        <v>90000</v>
      </c>
      <c r="D382" s="60"/>
    </row>
    <row r="383" spans="1:11" s="9" customFormat="1" ht="15.75">
      <c r="A383" s="106" t="s">
        <v>726</v>
      </c>
      <c r="B383" s="12" t="s">
        <v>457</v>
      </c>
      <c r="C383" s="112">
        <v>95000</v>
      </c>
    </row>
    <row r="384" spans="1:11" s="9" customFormat="1" ht="15.75">
      <c r="A384" s="106" t="s">
        <v>727</v>
      </c>
      <c r="B384" s="12" t="s">
        <v>349</v>
      </c>
      <c r="C384" s="112">
        <v>38000</v>
      </c>
    </row>
    <row r="385" spans="1:18" s="9" customFormat="1" ht="15.75">
      <c r="A385" s="106" t="s">
        <v>728</v>
      </c>
      <c r="B385" s="12" t="s">
        <v>351</v>
      </c>
      <c r="C385" s="112">
        <v>26000</v>
      </c>
    </row>
    <row r="386" spans="1:18" s="9" customFormat="1" ht="15.75">
      <c r="A386" s="106" t="s">
        <v>729</v>
      </c>
      <c r="B386" s="12" t="s">
        <v>57</v>
      </c>
      <c r="C386" s="112">
        <v>32000</v>
      </c>
    </row>
    <row r="387" spans="1:18" s="9" customFormat="1" ht="15.75">
      <c r="A387" s="106" t="s">
        <v>730</v>
      </c>
      <c r="B387" s="12" t="s">
        <v>67</v>
      </c>
      <c r="C387" s="112">
        <v>100000</v>
      </c>
    </row>
    <row r="388" spans="1:18" s="9" customFormat="1" ht="15.75">
      <c r="A388" s="106" t="s">
        <v>731</v>
      </c>
      <c r="B388" s="46" t="s">
        <v>372</v>
      </c>
      <c r="C388" s="112">
        <v>85000</v>
      </c>
    </row>
    <row r="389" spans="1:18" s="9" customFormat="1" ht="15.75">
      <c r="A389" s="106" t="s">
        <v>732</v>
      </c>
      <c r="B389" s="12" t="s">
        <v>374</v>
      </c>
      <c r="C389" s="112">
        <v>90000</v>
      </c>
    </row>
    <row r="390" spans="1:18" s="9" customFormat="1" ht="31.5">
      <c r="A390" s="139" t="s">
        <v>733</v>
      </c>
      <c r="B390" s="46" t="s">
        <v>373</v>
      </c>
      <c r="C390" s="91">
        <v>55000</v>
      </c>
    </row>
    <row r="391" spans="1:18" s="9" customFormat="1" ht="31.5" customHeight="1">
      <c r="A391" s="139" t="s">
        <v>1525</v>
      </c>
      <c r="B391" s="46" t="s">
        <v>1330</v>
      </c>
      <c r="C391" s="91">
        <v>105000</v>
      </c>
    </row>
    <row r="392" spans="1:18" s="9" customFormat="1" ht="15.75">
      <c r="A392" s="139" t="s">
        <v>1526</v>
      </c>
      <c r="B392" s="46" t="s">
        <v>1524</v>
      </c>
      <c r="C392" s="91">
        <v>110000</v>
      </c>
    </row>
    <row r="393" spans="1:18" s="9" customFormat="1" ht="15.75">
      <c r="A393" s="139" t="s">
        <v>1527</v>
      </c>
      <c r="B393" s="46" t="s">
        <v>1528</v>
      </c>
      <c r="C393" s="91">
        <v>51500</v>
      </c>
    </row>
    <row r="394" spans="1:18" s="9" customFormat="1" ht="15.75">
      <c r="A394" s="139" t="s">
        <v>1552</v>
      </c>
      <c r="B394" s="46" t="s">
        <v>1553</v>
      </c>
      <c r="C394" s="91">
        <v>10500</v>
      </c>
    </row>
    <row r="395" spans="1:18" s="7" customFormat="1" ht="32.25" thickBot="1">
      <c r="A395" s="138" t="s">
        <v>1556</v>
      </c>
      <c r="B395" s="114" t="s">
        <v>1557</v>
      </c>
      <c r="C395" s="115">
        <v>10500</v>
      </c>
    </row>
    <row r="396" spans="1:18" s="9" customFormat="1" ht="16.5" thickBot="1">
      <c r="A396" s="53"/>
      <c r="B396" s="54"/>
      <c r="C396" s="55"/>
    </row>
    <row r="397" spans="1:18" s="9" customFormat="1" ht="15.75">
      <c r="A397" s="158" t="s">
        <v>1210</v>
      </c>
      <c r="B397" s="252" t="s">
        <v>82</v>
      </c>
      <c r="C397" s="140">
        <v>1550</v>
      </c>
    </row>
    <row r="398" spans="1:18" s="9" customFormat="1" ht="16.5" thickBot="1">
      <c r="A398" s="159" t="s">
        <v>1211</v>
      </c>
      <c r="B398" s="143" t="s">
        <v>83</v>
      </c>
      <c r="C398" s="115">
        <v>5200</v>
      </c>
    </row>
    <row r="399" spans="1:18" s="9" customFormat="1" ht="15.75">
      <c r="A399" s="253"/>
      <c r="B399" s="254"/>
      <c r="C399" s="255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</row>
    <row r="400" spans="1:18" s="9" customFormat="1" ht="15.75">
      <c r="A400" s="267" t="s">
        <v>52</v>
      </c>
      <c r="B400" s="8"/>
      <c r="C400" s="8"/>
    </row>
    <row r="401" spans="1:11" s="9" customFormat="1" ht="15.75">
      <c r="A401" s="268"/>
    </row>
    <row r="402" spans="1:11" s="9" customFormat="1" ht="16.5">
      <c r="A402" s="110" t="s">
        <v>734</v>
      </c>
      <c r="B402" s="33" t="s">
        <v>735</v>
      </c>
      <c r="D402" s="34"/>
      <c r="E402" s="34"/>
      <c r="F402" s="34"/>
      <c r="G402" s="34"/>
      <c r="H402" s="34"/>
      <c r="K402" s="35"/>
    </row>
    <row r="403" spans="1:11" s="6" customFormat="1" ht="17.25" thickBot="1">
      <c r="A403" s="119"/>
      <c r="B403" s="48"/>
      <c r="C403" s="9"/>
      <c r="D403" s="34"/>
      <c r="E403" s="34"/>
      <c r="F403" s="34"/>
      <c r="G403" s="34"/>
      <c r="H403" s="34"/>
      <c r="K403" s="35"/>
    </row>
    <row r="404" spans="1:11" s="6" customFormat="1" ht="15">
      <c r="A404" s="302" t="s">
        <v>479</v>
      </c>
      <c r="B404" s="306" t="s">
        <v>64</v>
      </c>
      <c r="C404" s="302" t="s">
        <v>481</v>
      </c>
      <c r="D404" s="36"/>
      <c r="E404" s="36"/>
      <c r="F404" s="36"/>
      <c r="G404" s="36"/>
      <c r="H404" s="1"/>
      <c r="I404" s="1"/>
      <c r="J404" s="1"/>
      <c r="K404" s="280"/>
    </row>
    <row r="405" spans="1:11" s="9" customFormat="1" ht="16.5" thickBot="1">
      <c r="A405" s="303"/>
      <c r="B405" s="307"/>
      <c r="C405" s="303"/>
      <c r="D405" s="36"/>
      <c r="E405" s="36"/>
      <c r="F405" s="1"/>
      <c r="G405" s="36"/>
      <c r="H405" s="1"/>
      <c r="I405" s="36"/>
      <c r="J405" s="1"/>
      <c r="K405" s="281"/>
    </row>
    <row r="406" spans="1:11" ht="15.75" customHeight="1">
      <c r="A406" s="139" t="s">
        <v>1006</v>
      </c>
      <c r="B406" s="250" t="s">
        <v>104</v>
      </c>
      <c r="C406" s="219">
        <v>1000</v>
      </c>
    </row>
    <row r="407" spans="1:11" ht="15.75" customHeight="1">
      <c r="A407" s="139" t="s">
        <v>1007</v>
      </c>
      <c r="B407" s="250" t="s">
        <v>105</v>
      </c>
      <c r="C407" s="219">
        <v>1000</v>
      </c>
    </row>
    <row r="408" spans="1:11" ht="15.75" customHeight="1">
      <c r="A408" s="139" t="s">
        <v>1008</v>
      </c>
      <c r="B408" s="250" t="s">
        <v>106</v>
      </c>
      <c r="C408" s="219">
        <v>850</v>
      </c>
    </row>
    <row r="409" spans="1:11" ht="15.75">
      <c r="A409" s="139" t="s">
        <v>1009</v>
      </c>
      <c r="B409" s="250" t="s">
        <v>107</v>
      </c>
      <c r="C409" s="219">
        <v>850</v>
      </c>
    </row>
    <row r="410" spans="1:11" ht="15.75">
      <c r="A410" s="139" t="s">
        <v>1010</v>
      </c>
      <c r="B410" s="12" t="s">
        <v>413</v>
      </c>
      <c r="C410" s="219">
        <v>750</v>
      </c>
    </row>
    <row r="411" spans="1:11" ht="15.75">
      <c r="A411" s="139" t="s">
        <v>1011</v>
      </c>
      <c r="B411" s="12" t="s">
        <v>414</v>
      </c>
      <c r="C411" s="219">
        <v>600</v>
      </c>
    </row>
    <row r="412" spans="1:11" s="9" customFormat="1" ht="15.75">
      <c r="A412" s="139" t="s">
        <v>736</v>
      </c>
      <c r="B412" s="12" t="s">
        <v>70</v>
      </c>
      <c r="C412" s="112">
        <v>85000</v>
      </c>
      <c r="D412" s="1"/>
      <c r="F412" s="42"/>
      <c r="I412" s="25"/>
      <c r="K412" s="10"/>
    </row>
    <row r="413" spans="1:11" s="9" customFormat="1" ht="15.75">
      <c r="A413" s="139" t="s">
        <v>737</v>
      </c>
      <c r="B413" s="12" t="s">
        <v>174</v>
      </c>
      <c r="C413" s="112">
        <v>24000</v>
      </c>
      <c r="D413" s="1"/>
      <c r="F413" s="42"/>
      <c r="I413" s="25"/>
      <c r="K413" s="10"/>
    </row>
    <row r="414" spans="1:11" s="9" customFormat="1" ht="15.75">
      <c r="A414" s="139" t="s">
        <v>738</v>
      </c>
      <c r="B414" s="12" t="s">
        <v>51</v>
      </c>
      <c r="C414" s="112">
        <v>40000</v>
      </c>
    </row>
    <row r="415" spans="1:11" s="9" customFormat="1" ht="15.75">
      <c r="A415" s="139" t="s">
        <v>739</v>
      </c>
      <c r="B415" s="12" t="s">
        <v>175</v>
      </c>
      <c r="C415" s="112">
        <v>85000</v>
      </c>
    </row>
    <row r="416" spans="1:11" s="9" customFormat="1" ht="15.75" customHeight="1">
      <c r="A416" s="139" t="s">
        <v>740</v>
      </c>
      <c r="B416" s="46" t="s">
        <v>216</v>
      </c>
      <c r="C416" s="91">
        <v>50000</v>
      </c>
    </row>
    <row r="417" spans="1:4" s="70" customFormat="1" ht="15.75">
      <c r="A417" s="139" t="s">
        <v>741</v>
      </c>
      <c r="B417" s="46" t="s">
        <v>89</v>
      </c>
      <c r="C417" s="112">
        <v>50000</v>
      </c>
      <c r="D417" s="60"/>
    </row>
    <row r="418" spans="1:4" s="70" customFormat="1" ht="15.75">
      <c r="A418" s="139" t="s">
        <v>742</v>
      </c>
      <c r="B418" s="12" t="s">
        <v>433</v>
      </c>
      <c r="C418" s="112">
        <v>90000</v>
      </c>
      <c r="D418" s="60"/>
    </row>
    <row r="419" spans="1:4" s="9" customFormat="1" ht="15.75">
      <c r="A419" s="139" t="s">
        <v>743</v>
      </c>
      <c r="B419" s="12" t="s">
        <v>457</v>
      </c>
      <c r="C419" s="112">
        <v>95000</v>
      </c>
    </row>
    <row r="420" spans="1:4" s="9" customFormat="1" ht="15.75">
      <c r="A420" s="139" t="s">
        <v>744</v>
      </c>
      <c r="B420" s="12" t="s">
        <v>349</v>
      </c>
      <c r="C420" s="112">
        <v>38000</v>
      </c>
    </row>
    <row r="421" spans="1:4" s="9" customFormat="1" ht="15.75">
      <c r="A421" s="139" t="s">
        <v>745</v>
      </c>
      <c r="B421" s="12" t="s">
        <v>351</v>
      </c>
      <c r="C421" s="112">
        <v>26000</v>
      </c>
    </row>
    <row r="422" spans="1:4" s="9" customFormat="1" ht="15.75">
      <c r="A422" s="139" t="s">
        <v>746</v>
      </c>
      <c r="B422" s="12" t="s">
        <v>57</v>
      </c>
      <c r="C422" s="112">
        <v>32000</v>
      </c>
    </row>
    <row r="423" spans="1:4" s="9" customFormat="1" ht="15.75">
      <c r="A423" s="139" t="s">
        <v>747</v>
      </c>
      <c r="B423" s="12" t="s">
        <v>67</v>
      </c>
      <c r="C423" s="112">
        <v>100000</v>
      </c>
    </row>
    <row r="424" spans="1:4" s="9" customFormat="1" ht="15.75">
      <c r="A424" s="139" t="s">
        <v>748</v>
      </c>
      <c r="B424" s="46" t="s">
        <v>372</v>
      </c>
      <c r="C424" s="112">
        <v>85000</v>
      </c>
    </row>
    <row r="425" spans="1:4" s="9" customFormat="1" ht="15.75">
      <c r="A425" s="139" t="s">
        <v>749</v>
      </c>
      <c r="B425" s="12" t="s">
        <v>374</v>
      </c>
      <c r="C425" s="112">
        <v>90000</v>
      </c>
    </row>
    <row r="426" spans="1:4" s="9" customFormat="1" ht="31.5">
      <c r="A426" s="139" t="s">
        <v>750</v>
      </c>
      <c r="B426" s="46" t="s">
        <v>373</v>
      </c>
      <c r="C426" s="91">
        <v>55000</v>
      </c>
    </row>
    <row r="427" spans="1:4" s="9" customFormat="1" ht="31.5" customHeight="1">
      <c r="A427" s="139" t="s">
        <v>1329</v>
      </c>
      <c r="B427" s="46" t="s">
        <v>1330</v>
      </c>
      <c r="C427" s="91">
        <v>105000</v>
      </c>
    </row>
    <row r="428" spans="1:4" s="9" customFormat="1" ht="15.75">
      <c r="A428" s="139" t="s">
        <v>1523</v>
      </c>
      <c r="B428" s="46" t="s">
        <v>1524</v>
      </c>
      <c r="C428" s="91">
        <v>110000</v>
      </c>
    </row>
    <row r="429" spans="1:4" s="9" customFormat="1" ht="15.75">
      <c r="A429" s="139" t="s">
        <v>1529</v>
      </c>
      <c r="B429" s="46" t="s">
        <v>1528</v>
      </c>
      <c r="C429" s="91">
        <v>51500</v>
      </c>
    </row>
    <row r="430" spans="1:4" s="9" customFormat="1" ht="15.75">
      <c r="A430" s="139" t="s">
        <v>1554</v>
      </c>
      <c r="B430" s="46" t="s">
        <v>1553</v>
      </c>
      <c r="C430" s="91">
        <v>10500</v>
      </c>
    </row>
    <row r="431" spans="1:4" s="7" customFormat="1" ht="32.25" thickBot="1">
      <c r="A431" s="138" t="s">
        <v>1558</v>
      </c>
      <c r="B431" s="114" t="s">
        <v>1557</v>
      </c>
      <c r="C431" s="115">
        <v>10500</v>
      </c>
    </row>
    <row r="432" spans="1:4" s="9" customFormat="1" ht="16.5" thickBot="1">
      <c r="A432" s="53"/>
      <c r="B432" s="54"/>
      <c r="C432" s="55"/>
    </row>
    <row r="433" spans="1:11" s="9" customFormat="1" ht="15.75">
      <c r="A433" s="158" t="s">
        <v>1212</v>
      </c>
      <c r="B433" s="252" t="s">
        <v>82</v>
      </c>
      <c r="C433" s="140">
        <v>1550</v>
      </c>
    </row>
    <row r="434" spans="1:11" s="9" customFormat="1" ht="16.5" thickBot="1">
      <c r="A434" s="159" t="s">
        <v>1213</v>
      </c>
      <c r="B434" s="143" t="s">
        <v>83</v>
      </c>
      <c r="C434" s="115">
        <v>5200</v>
      </c>
    </row>
    <row r="435" spans="1:11" s="9" customFormat="1" ht="15.75">
      <c r="A435" s="53"/>
      <c r="B435" s="54"/>
      <c r="C435" s="55"/>
    </row>
    <row r="436" spans="1:11" s="9" customFormat="1" ht="15.75">
      <c r="A436" s="265" t="s">
        <v>52</v>
      </c>
    </row>
    <row r="437" spans="1:11" s="9" customFormat="1" ht="15.75">
      <c r="A437" s="268"/>
    </row>
    <row r="438" spans="1:11" s="9" customFormat="1" ht="16.5">
      <c r="A438" s="110" t="s">
        <v>751</v>
      </c>
      <c r="B438" s="33" t="s">
        <v>306</v>
      </c>
      <c r="C438" s="4"/>
      <c r="D438" s="34"/>
      <c r="E438" s="34"/>
      <c r="F438" s="34"/>
      <c r="G438" s="34"/>
      <c r="H438" s="34"/>
      <c r="K438" s="35"/>
    </row>
    <row r="439" spans="1:11" s="9" customFormat="1" ht="17.25" thickBot="1">
      <c r="A439" s="110"/>
      <c r="B439" s="33"/>
      <c r="C439" s="4"/>
      <c r="D439" s="34"/>
      <c r="E439" s="34"/>
      <c r="F439" s="34"/>
      <c r="G439" s="34"/>
      <c r="H439" s="34"/>
      <c r="K439" s="35"/>
    </row>
    <row r="440" spans="1:11" s="6" customFormat="1" ht="15">
      <c r="A440" s="302" t="s">
        <v>479</v>
      </c>
      <c r="B440" s="306" t="s">
        <v>64</v>
      </c>
      <c r="C440" s="302" t="s">
        <v>481</v>
      </c>
      <c r="D440" s="36"/>
      <c r="E440" s="36"/>
      <c r="F440" s="36"/>
      <c r="G440" s="36"/>
      <c r="H440" s="1"/>
      <c r="I440" s="1"/>
      <c r="J440" s="1"/>
      <c r="K440" s="280"/>
    </row>
    <row r="441" spans="1:11" s="9" customFormat="1" ht="16.5" thickBot="1">
      <c r="A441" s="303"/>
      <c r="B441" s="307"/>
      <c r="C441" s="303"/>
      <c r="D441" s="36"/>
      <c r="E441" s="36"/>
      <c r="F441" s="1"/>
      <c r="G441" s="36"/>
      <c r="H441" s="1"/>
      <c r="I441" s="36"/>
      <c r="J441" s="1"/>
      <c r="K441" s="281"/>
    </row>
    <row r="442" spans="1:11" ht="15.75" customHeight="1">
      <c r="A442" s="139" t="s">
        <v>1012</v>
      </c>
      <c r="B442" s="250" t="s">
        <v>104</v>
      </c>
      <c r="C442" s="219">
        <v>1000</v>
      </c>
    </row>
    <row r="443" spans="1:11" ht="15.75" customHeight="1">
      <c r="A443" s="139" t="s">
        <v>1013</v>
      </c>
      <c r="B443" s="250" t="s">
        <v>105</v>
      </c>
      <c r="C443" s="219">
        <v>1000</v>
      </c>
    </row>
    <row r="444" spans="1:11" ht="15.75" customHeight="1">
      <c r="A444" s="139" t="s">
        <v>1014</v>
      </c>
      <c r="B444" s="250" t="s">
        <v>106</v>
      </c>
      <c r="C444" s="219">
        <v>850</v>
      </c>
    </row>
    <row r="445" spans="1:11" ht="15.75">
      <c r="A445" s="139" t="s">
        <v>1015</v>
      </c>
      <c r="B445" s="250" t="s">
        <v>107</v>
      </c>
      <c r="C445" s="219">
        <v>850</v>
      </c>
    </row>
    <row r="446" spans="1:11" ht="15.75">
      <c r="A446" s="139" t="s">
        <v>1016</v>
      </c>
      <c r="B446" s="12" t="s">
        <v>413</v>
      </c>
      <c r="C446" s="219">
        <v>750</v>
      </c>
    </row>
    <row r="447" spans="1:11" ht="16.5" thickBot="1">
      <c r="A447" s="139" t="s">
        <v>1017</v>
      </c>
      <c r="B447" s="12" t="s">
        <v>414</v>
      </c>
      <c r="C447" s="219">
        <v>600</v>
      </c>
    </row>
    <row r="448" spans="1:11" s="9" customFormat="1" ht="15.75">
      <c r="A448" s="152"/>
      <c r="B448" s="326" t="s">
        <v>305</v>
      </c>
      <c r="C448" s="319"/>
      <c r="D448" s="36"/>
      <c r="E448" s="36"/>
      <c r="F448" s="1"/>
      <c r="G448" s="36"/>
      <c r="H448" s="1"/>
      <c r="I448" s="36"/>
      <c r="J448" s="1"/>
      <c r="K448" s="281"/>
    </row>
    <row r="449" spans="1:11" s="9" customFormat="1" ht="15.75">
      <c r="A449" s="139" t="s">
        <v>752</v>
      </c>
      <c r="B449" s="12" t="s">
        <v>286</v>
      </c>
      <c r="C449" s="91">
        <v>10000</v>
      </c>
      <c r="D449" s="1"/>
      <c r="F449" s="42"/>
      <c r="I449" s="25"/>
      <c r="K449" s="10"/>
    </row>
    <row r="450" spans="1:11" ht="15.75">
      <c r="A450" s="139" t="s">
        <v>753</v>
      </c>
      <c r="B450" s="8" t="s">
        <v>287</v>
      </c>
      <c r="C450" s="91">
        <v>14000</v>
      </c>
    </row>
    <row r="451" spans="1:11" s="9" customFormat="1" ht="15.75">
      <c r="A451" s="139" t="s">
        <v>754</v>
      </c>
      <c r="B451" s="16" t="s">
        <v>288</v>
      </c>
      <c r="C451" s="91">
        <v>20000</v>
      </c>
      <c r="D451" s="4"/>
    </row>
    <row r="452" spans="1:11" s="9" customFormat="1" ht="15.75">
      <c r="A452" s="139" t="s">
        <v>755</v>
      </c>
      <c r="B452" s="11" t="s">
        <v>289</v>
      </c>
      <c r="C452" s="91">
        <v>28000</v>
      </c>
      <c r="D452" s="4"/>
    </row>
    <row r="453" spans="1:11" s="70" customFormat="1" ht="15.75">
      <c r="A453" s="139" t="s">
        <v>756</v>
      </c>
      <c r="B453" s="8" t="s">
        <v>290</v>
      </c>
      <c r="C453" s="91">
        <v>4000</v>
      </c>
      <c r="D453" s="60"/>
    </row>
    <row r="454" spans="1:11" s="70" customFormat="1" ht="15.75">
      <c r="A454" s="139" t="s">
        <v>757</v>
      </c>
      <c r="B454" s="12" t="s">
        <v>291</v>
      </c>
      <c r="C454" s="91">
        <v>2500</v>
      </c>
      <c r="D454" s="60"/>
    </row>
    <row r="455" spans="1:11" s="9" customFormat="1" ht="15.75">
      <c r="A455" s="139" t="s">
        <v>758</v>
      </c>
      <c r="B455" s="8" t="s">
        <v>292</v>
      </c>
      <c r="C455" s="91">
        <v>2500</v>
      </c>
    </row>
    <row r="456" spans="1:11" s="9" customFormat="1" ht="15.75">
      <c r="A456" s="139" t="s">
        <v>759</v>
      </c>
      <c r="B456" s="12" t="s">
        <v>293</v>
      </c>
      <c r="C456" s="91">
        <v>3200</v>
      </c>
    </row>
    <row r="457" spans="1:11" s="9" customFormat="1" ht="15.75">
      <c r="A457" s="139" t="s">
        <v>760</v>
      </c>
      <c r="B457" s="8" t="s">
        <v>299</v>
      </c>
      <c r="C457" s="91">
        <v>7800</v>
      </c>
    </row>
    <row r="458" spans="1:11" s="9" customFormat="1" ht="15.75">
      <c r="A458" s="139" t="s">
        <v>761</v>
      </c>
      <c r="B458" s="12" t="s">
        <v>298</v>
      </c>
      <c r="C458" s="91">
        <v>4000</v>
      </c>
    </row>
    <row r="459" spans="1:11" s="9" customFormat="1" ht="15.75">
      <c r="A459" s="139" t="s">
        <v>762</v>
      </c>
      <c r="B459" s="8" t="s">
        <v>297</v>
      </c>
      <c r="C459" s="91">
        <v>3000</v>
      </c>
    </row>
    <row r="460" spans="1:11" s="9" customFormat="1" ht="15.75">
      <c r="A460" s="139" t="s">
        <v>763</v>
      </c>
      <c r="B460" s="23" t="s">
        <v>296</v>
      </c>
      <c r="C460" s="91">
        <v>1680</v>
      </c>
    </row>
    <row r="461" spans="1:11" s="9" customFormat="1" ht="15.75" customHeight="1" thickBot="1">
      <c r="A461" s="113" t="s">
        <v>764</v>
      </c>
      <c r="B461" s="114" t="s">
        <v>295</v>
      </c>
      <c r="C461" s="115">
        <v>250</v>
      </c>
    </row>
    <row r="462" spans="1:11" s="9" customFormat="1" ht="15.75">
      <c r="A462" s="152"/>
      <c r="B462" s="326" t="s">
        <v>294</v>
      </c>
      <c r="C462" s="319"/>
    </row>
    <row r="463" spans="1:11" s="9" customFormat="1" ht="15.75">
      <c r="A463" s="141" t="s">
        <v>765</v>
      </c>
      <c r="B463" s="57" t="s">
        <v>378</v>
      </c>
      <c r="C463" s="130">
        <v>3000</v>
      </c>
    </row>
    <row r="464" spans="1:11" s="9" customFormat="1" ht="15.75">
      <c r="A464" s="141" t="s">
        <v>766</v>
      </c>
      <c r="B464" s="26" t="s">
        <v>108</v>
      </c>
      <c r="C464" s="130">
        <v>3200</v>
      </c>
      <c r="D464" s="269"/>
    </row>
    <row r="465" spans="1:4" s="9" customFormat="1" ht="15.75" customHeight="1">
      <c r="A465" s="141" t="s">
        <v>767</v>
      </c>
      <c r="B465" s="57" t="s">
        <v>379</v>
      </c>
      <c r="C465" s="130">
        <v>4500</v>
      </c>
      <c r="D465" s="269"/>
    </row>
    <row r="466" spans="1:4" s="9" customFormat="1" ht="15.75">
      <c r="A466" s="141" t="s">
        <v>768</v>
      </c>
      <c r="B466" s="12" t="s">
        <v>283</v>
      </c>
      <c r="C466" s="130">
        <v>3500</v>
      </c>
      <c r="D466" s="269"/>
    </row>
    <row r="467" spans="1:4" s="9" customFormat="1" ht="15.75">
      <c r="A467" s="141" t="s">
        <v>769</v>
      </c>
      <c r="B467" s="12" t="s">
        <v>109</v>
      </c>
      <c r="C467" s="130">
        <v>4800</v>
      </c>
      <c r="D467" s="269"/>
    </row>
    <row r="468" spans="1:4" s="9" customFormat="1" ht="15.75">
      <c r="A468" s="141" t="s">
        <v>770</v>
      </c>
      <c r="B468" s="12" t="s">
        <v>127</v>
      </c>
      <c r="C468" s="130">
        <v>3500</v>
      </c>
      <c r="D468" s="269"/>
    </row>
    <row r="469" spans="1:4" s="9" customFormat="1" ht="15.75">
      <c r="A469" s="141" t="s">
        <v>771</v>
      </c>
      <c r="B469" s="12" t="s">
        <v>128</v>
      </c>
      <c r="C469" s="91">
        <v>4800</v>
      </c>
    </row>
    <row r="470" spans="1:4" s="9" customFormat="1" ht="15.75">
      <c r="A470" s="141" t="s">
        <v>772</v>
      </c>
      <c r="B470" s="11" t="s">
        <v>263</v>
      </c>
      <c r="C470" s="91">
        <v>3500</v>
      </c>
    </row>
    <row r="471" spans="1:4" s="9" customFormat="1" ht="15.75">
      <c r="A471" s="141" t="s">
        <v>773</v>
      </c>
      <c r="B471" s="12" t="s">
        <v>110</v>
      </c>
      <c r="C471" s="91">
        <v>4800</v>
      </c>
    </row>
    <row r="472" spans="1:4" s="9" customFormat="1" ht="15.75">
      <c r="A472" s="141" t="s">
        <v>774</v>
      </c>
      <c r="B472" s="12" t="s">
        <v>163</v>
      </c>
      <c r="C472" s="91">
        <v>5000</v>
      </c>
    </row>
    <row r="473" spans="1:4" s="9" customFormat="1" ht="31.5">
      <c r="A473" s="141" t="s">
        <v>775</v>
      </c>
      <c r="B473" s="46" t="s">
        <v>164</v>
      </c>
      <c r="C473" s="91">
        <v>3000</v>
      </c>
    </row>
    <row r="474" spans="1:4" s="9" customFormat="1" ht="15.75">
      <c r="A474" s="141" t="s">
        <v>776</v>
      </c>
      <c r="B474" s="12" t="s">
        <v>53</v>
      </c>
      <c r="C474" s="91">
        <v>2600</v>
      </c>
    </row>
    <row r="475" spans="1:4" s="9" customFormat="1" ht="15.75">
      <c r="A475" s="141" t="s">
        <v>777</v>
      </c>
      <c r="B475" s="12" t="s">
        <v>264</v>
      </c>
      <c r="C475" s="91">
        <v>3800</v>
      </c>
    </row>
    <row r="476" spans="1:4" s="9" customFormat="1" ht="15.75">
      <c r="A476" s="141" t="s">
        <v>778</v>
      </c>
      <c r="B476" s="12" t="s">
        <v>111</v>
      </c>
      <c r="C476" s="91">
        <v>4800</v>
      </c>
    </row>
    <row r="477" spans="1:4" s="9" customFormat="1" ht="15.75">
      <c r="A477" s="141" t="s">
        <v>779</v>
      </c>
      <c r="B477" s="12" t="s">
        <v>265</v>
      </c>
      <c r="C477" s="91">
        <v>2100</v>
      </c>
    </row>
    <row r="478" spans="1:4" s="9" customFormat="1" ht="15.75" customHeight="1">
      <c r="A478" s="141" t="s">
        <v>780</v>
      </c>
      <c r="B478" s="46" t="s">
        <v>120</v>
      </c>
      <c r="C478" s="91">
        <v>3100</v>
      </c>
    </row>
    <row r="479" spans="1:4" s="9" customFormat="1" ht="15.75">
      <c r="A479" s="141" t="s">
        <v>781</v>
      </c>
      <c r="B479" s="12" t="s">
        <v>266</v>
      </c>
      <c r="C479" s="91">
        <v>5100</v>
      </c>
    </row>
    <row r="480" spans="1:4" s="9" customFormat="1" ht="15.75">
      <c r="A480" s="141" t="s">
        <v>782</v>
      </c>
      <c r="B480" s="12" t="s">
        <v>129</v>
      </c>
      <c r="C480" s="91">
        <v>10500</v>
      </c>
    </row>
    <row r="481" spans="1:3" s="9" customFormat="1" ht="15.75">
      <c r="A481" s="141" t="s">
        <v>783</v>
      </c>
      <c r="B481" s="12" t="s">
        <v>267</v>
      </c>
      <c r="C481" s="91">
        <v>10500</v>
      </c>
    </row>
    <row r="482" spans="1:3" s="9" customFormat="1" ht="15.75">
      <c r="A482" s="141" t="s">
        <v>784</v>
      </c>
      <c r="B482" s="12" t="s">
        <v>268</v>
      </c>
      <c r="C482" s="91">
        <v>4200</v>
      </c>
    </row>
    <row r="483" spans="1:3" s="9" customFormat="1" ht="15.75">
      <c r="A483" s="141" t="s">
        <v>785</v>
      </c>
      <c r="B483" s="12" t="s">
        <v>54</v>
      </c>
      <c r="C483" s="91">
        <v>5200</v>
      </c>
    </row>
    <row r="484" spans="1:3" s="9" customFormat="1" ht="15.75">
      <c r="A484" s="141" t="s">
        <v>786</v>
      </c>
      <c r="B484" s="12" t="s">
        <v>269</v>
      </c>
      <c r="C484" s="91">
        <v>6100</v>
      </c>
    </row>
    <row r="485" spans="1:3" s="9" customFormat="1" ht="15.75">
      <c r="A485" s="141" t="s">
        <v>787</v>
      </c>
      <c r="B485" s="12" t="s">
        <v>112</v>
      </c>
      <c r="C485" s="91">
        <v>7800</v>
      </c>
    </row>
    <row r="486" spans="1:3" s="9" customFormat="1" ht="15.75">
      <c r="A486" s="141" t="s">
        <v>788</v>
      </c>
      <c r="B486" s="12" t="s">
        <v>270</v>
      </c>
      <c r="C486" s="91">
        <v>10300</v>
      </c>
    </row>
    <row r="487" spans="1:3" s="9" customFormat="1" ht="15.75">
      <c r="A487" s="141" t="s">
        <v>789</v>
      </c>
      <c r="B487" s="12" t="s">
        <v>113</v>
      </c>
      <c r="C487" s="91">
        <v>14000</v>
      </c>
    </row>
    <row r="488" spans="1:3" s="9" customFormat="1" ht="15.75">
      <c r="A488" s="141" t="s">
        <v>790</v>
      </c>
      <c r="B488" s="12" t="s">
        <v>271</v>
      </c>
      <c r="C488" s="91">
        <v>10300</v>
      </c>
    </row>
    <row r="489" spans="1:3" s="9" customFormat="1" ht="15.75">
      <c r="A489" s="141" t="s">
        <v>791</v>
      </c>
      <c r="B489" s="12" t="s">
        <v>121</v>
      </c>
      <c r="C489" s="136">
        <v>14000</v>
      </c>
    </row>
    <row r="490" spans="1:3" s="9" customFormat="1" ht="15.75">
      <c r="A490" s="141" t="s">
        <v>792</v>
      </c>
      <c r="B490" s="12" t="s">
        <v>276</v>
      </c>
      <c r="C490" s="91">
        <v>5450</v>
      </c>
    </row>
    <row r="491" spans="1:3" s="9" customFormat="1" ht="15.75">
      <c r="A491" s="141" t="s">
        <v>793</v>
      </c>
      <c r="B491" s="12" t="s">
        <v>277</v>
      </c>
      <c r="C491" s="130">
        <v>15500</v>
      </c>
    </row>
    <row r="492" spans="1:3" s="9" customFormat="1" ht="15.75">
      <c r="A492" s="141" t="s">
        <v>794</v>
      </c>
      <c r="B492" s="46" t="s">
        <v>278</v>
      </c>
      <c r="C492" s="91">
        <v>23400</v>
      </c>
    </row>
    <row r="493" spans="1:3" s="9" customFormat="1" ht="15.75">
      <c r="A493" s="141" t="s">
        <v>795</v>
      </c>
      <c r="B493" s="12" t="s">
        <v>279</v>
      </c>
      <c r="C493" s="91">
        <v>23400</v>
      </c>
    </row>
    <row r="494" spans="1:3" s="9" customFormat="1" ht="16.5" thickBot="1">
      <c r="A494" s="142" t="s">
        <v>796</v>
      </c>
      <c r="B494" s="101" t="s">
        <v>1</v>
      </c>
      <c r="C494" s="115">
        <v>11500</v>
      </c>
    </row>
    <row r="495" spans="1:3" s="9" customFormat="1" ht="15.75">
      <c r="A495" s="53"/>
      <c r="B495" s="8"/>
      <c r="C495" s="55"/>
    </row>
    <row r="496" spans="1:3" s="9" customFormat="1" ht="15.75">
      <c r="A496" s="36" t="s">
        <v>119</v>
      </c>
      <c r="B496" s="36"/>
    </row>
    <row r="497" spans="1:11" s="9" customFormat="1" ht="15.75">
      <c r="A497" s="36"/>
      <c r="B497" s="36"/>
    </row>
    <row r="498" spans="1:11" s="9" customFormat="1" ht="16.5">
      <c r="A498" s="110" t="s">
        <v>797</v>
      </c>
      <c r="B498" s="44" t="s">
        <v>1226</v>
      </c>
      <c r="C498" s="33"/>
      <c r="D498" s="34"/>
      <c r="E498" s="34"/>
      <c r="F498" s="34"/>
      <c r="G498" s="34"/>
      <c r="H498" s="34"/>
      <c r="K498" s="35"/>
    </row>
    <row r="499" spans="1:11" s="6" customFormat="1" ht="17.25" thickBot="1">
      <c r="A499" s="119"/>
      <c r="B499" s="48"/>
      <c r="C499" s="9"/>
      <c r="E499" s="34"/>
      <c r="F499" s="34"/>
      <c r="G499" s="34"/>
      <c r="H499" s="34"/>
      <c r="K499" s="35"/>
    </row>
    <row r="500" spans="1:11" s="6" customFormat="1" ht="16.5">
      <c r="A500" s="302" t="s">
        <v>479</v>
      </c>
      <c r="B500" s="306" t="s">
        <v>64</v>
      </c>
      <c r="C500" s="302" t="s">
        <v>481</v>
      </c>
      <c r="D500" s="34"/>
      <c r="E500" s="34"/>
      <c r="F500" s="34"/>
      <c r="G500" s="34"/>
      <c r="H500" s="34"/>
      <c r="K500" s="35"/>
    </row>
    <row r="501" spans="1:11" s="6" customFormat="1" ht="15.75" thickBot="1">
      <c r="A501" s="303"/>
      <c r="B501" s="307"/>
      <c r="C501" s="303"/>
      <c r="D501" s="36"/>
      <c r="E501" s="36"/>
      <c r="F501" s="36"/>
      <c r="G501" s="36"/>
      <c r="H501" s="1"/>
      <c r="I501" s="1"/>
      <c r="J501" s="1"/>
      <c r="K501" s="280"/>
    </row>
    <row r="502" spans="1:11" ht="15.75" customHeight="1">
      <c r="A502" s="139" t="s">
        <v>1018</v>
      </c>
      <c r="B502" s="250" t="s">
        <v>104</v>
      </c>
      <c r="C502" s="219">
        <v>1000</v>
      </c>
    </row>
    <row r="503" spans="1:11" ht="15.75" customHeight="1">
      <c r="A503" s="139" t="s">
        <v>1019</v>
      </c>
      <c r="B503" s="250" t="s">
        <v>105</v>
      </c>
      <c r="C503" s="219">
        <v>1000</v>
      </c>
    </row>
    <row r="504" spans="1:11" ht="15.75" customHeight="1">
      <c r="A504" s="139" t="s">
        <v>1020</v>
      </c>
      <c r="B504" s="250" t="s">
        <v>106</v>
      </c>
      <c r="C504" s="219">
        <v>850</v>
      </c>
    </row>
    <row r="505" spans="1:11" ht="15.75">
      <c r="A505" s="139" t="s">
        <v>1021</v>
      </c>
      <c r="B505" s="250" t="s">
        <v>107</v>
      </c>
      <c r="C505" s="219">
        <v>850</v>
      </c>
    </row>
    <row r="506" spans="1:11" ht="15.75">
      <c r="A506" s="139" t="s">
        <v>1022</v>
      </c>
      <c r="B506" s="12" t="s">
        <v>413</v>
      </c>
      <c r="C506" s="219">
        <v>750</v>
      </c>
    </row>
    <row r="507" spans="1:11" ht="16.5" thickBot="1">
      <c r="A507" s="139" t="s">
        <v>1023</v>
      </c>
      <c r="B507" s="12" t="s">
        <v>414</v>
      </c>
      <c r="C507" s="219">
        <v>600</v>
      </c>
    </row>
    <row r="508" spans="1:11" s="9" customFormat="1" ht="15.75">
      <c r="A508" s="270"/>
      <c r="B508" s="326" t="s">
        <v>143</v>
      </c>
      <c r="C508" s="319"/>
      <c r="D508" s="36"/>
      <c r="E508" s="36"/>
      <c r="F508" s="1"/>
      <c r="G508" s="36"/>
      <c r="H508" s="1"/>
      <c r="I508" s="36"/>
      <c r="J508" s="1"/>
      <c r="K508" s="281"/>
    </row>
    <row r="509" spans="1:11" s="9" customFormat="1" ht="15.75">
      <c r="A509" s="139" t="s">
        <v>823</v>
      </c>
      <c r="B509" s="62" t="s">
        <v>138</v>
      </c>
      <c r="C509" s="91">
        <v>2300</v>
      </c>
      <c r="D509" s="1"/>
      <c r="E509" s="259"/>
      <c r="F509" s="42"/>
      <c r="I509" s="25"/>
      <c r="K509" s="10"/>
    </row>
    <row r="510" spans="1:11" ht="31.5">
      <c r="A510" s="139" t="s">
        <v>824</v>
      </c>
      <c r="B510" s="54" t="s">
        <v>137</v>
      </c>
      <c r="C510" s="91">
        <v>1300</v>
      </c>
    </row>
    <row r="511" spans="1:11" s="9" customFormat="1" ht="15.75">
      <c r="A511" s="139" t="s">
        <v>825</v>
      </c>
      <c r="B511" s="11" t="s">
        <v>136</v>
      </c>
      <c r="C511" s="91">
        <v>500</v>
      </c>
      <c r="D511" s="59"/>
    </row>
    <row r="512" spans="1:11" s="9" customFormat="1" ht="15.75">
      <c r="A512" s="139" t="s">
        <v>826</v>
      </c>
      <c r="B512" s="8" t="s">
        <v>135</v>
      </c>
      <c r="C512" s="91">
        <v>600</v>
      </c>
      <c r="D512" s="279"/>
    </row>
    <row r="513" spans="1:4" s="70" customFormat="1" ht="15.75">
      <c r="A513" s="139" t="s">
        <v>827</v>
      </c>
      <c r="B513" s="11" t="s">
        <v>134</v>
      </c>
      <c r="C513" s="91">
        <v>700</v>
      </c>
      <c r="D513" s="60"/>
    </row>
    <row r="514" spans="1:4" s="70" customFormat="1" ht="15.75">
      <c r="A514" s="139" t="s">
        <v>828</v>
      </c>
      <c r="B514" s="8" t="s">
        <v>139</v>
      </c>
      <c r="C514" s="91">
        <v>1500</v>
      </c>
      <c r="D514" s="60"/>
    </row>
    <row r="515" spans="1:4" s="9" customFormat="1" ht="15.75">
      <c r="A515" s="139" t="s">
        <v>829</v>
      </c>
      <c r="B515" s="11" t="s">
        <v>140</v>
      </c>
      <c r="C515" s="91">
        <v>700</v>
      </c>
      <c r="D515" s="271"/>
    </row>
    <row r="516" spans="1:4" s="9" customFormat="1" ht="15.75">
      <c r="A516" s="139" t="s">
        <v>830</v>
      </c>
      <c r="B516" s="23" t="s">
        <v>141</v>
      </c>
      <c r="C516" s="91">
        <v>210</v>
      </c>
      <c r="D516" s="271"/>
    </row>
    <row r="517" spans="1:4" s="9" customFormat="1" ht="15.75">
      <c r="A517" s="139" t="s">
        <v>831</v>
      </c>
      <c r="B517" s="23" t="s">
        <v>430</v>
      </c>
      <c r="C517" s="91">
        <v>1500</v>
      </c>
      <c r="D517" s="271"/>
    </row>
    <row r="518" spans="1:4" s="9" customFormat="1" ht="16.5" thickBot="1">
      <c r="A518" s="113" t="s">
        <v>832</v>
      </c>
      <c r="B518" s="143" t="s">
        <v>300</v>
      </c>
      <c r="C518" s="115">
        <v>1500</v>
      </c>
      <c r="D518" s="271"/>
    </row>
    <row r="519" spans="1:4" s="9" customFormat="1" ht="15.75">
      <c r="A519" s="272"/>
      <c r="B519" s="326" t="s">
        <v>144</v>
      </c>
      <c r="C519" s="319"/>
      <c r="D519" s="271"/>
    </row>
    <row r="520" spans="1:4" s="9" customFormat="1" ht="15.75">
      <c r="A520" s="139" t="s">
        <v>798</v>
      </c>
      <c r="B520" s="12" t="s">
        <v>176</v>
      </c>
      <c r="C520" s="91">
        <v>402</v>
      </c>
      <c r="D520" s="271"/>
    </row>
    <row r="521" spans="1:4" s="9" customFormat="1" ht="15.75">
      <c r="A521" s="139" t="s">
        <v>833</v>
      </c>
      <c r="B521" s="8" t="s">
        <v>177</v>
      </c>
      <c r="C521" s="91">
        <v>115</v>
      </c>
      <c r="D521" s="271"/>
    </row>
    <row r="522" spans="1:4" s="9" customFormat="1" ht="15.75">
      <c r="A522" s="139" t="s">
        <v>834</v>
      </c>
      <c r="B522" s="12" t="s">
        <v>178</v>
      </c>
      <c r="C522" s="91">
        <v>80</v>
      </c>
      <c r="D522" s="271"/>
    </row>
    <row r="523" spans="1:4" s="9" customFormat="1" ht="15.75">
      <c r="A523" s="139" t="s">
        <v>835</v>
      </c>
      <c r="B523" s="8" t="s">
        <v>317</v>
      </c>
      <c r="C523" s="91">
        <v>150</v>
      </c>
      <c r="D523" s="271"/>
    </row>
    <row r="524" spans="1:4" s="9" customFormat="1" ht="15.75">
      <c r="A524" s="139" t="s">
        <v>836</v>
      </c>
      <c r="B524" s="12" t="s">
        <v>1267</v>
      </c>
      <c r="C524" s="91">
        <v>160</v>
      </c>
      <c r="D524" s="271"/>
    </row>
    <row r="525" spans="1:4" s="9" customFormat="1" ht="15.75">
      <c r="A525" s="139" t="s">
        <v>837</v>
      </c>
      <c r="B525" s="8" t="s">
        <v>179</v>
      </c>
      <c r="C525" s="91">
        <v>165</v>
      </c>
      <c r="D525" s="271"/>
    </row>
    <row r="526" spans="1:4" s="9" customFormat="1" ht="15.75">
      <c r="A526" s="139" t="s">
        <v>838</v>
      </c>
      <c r="B526" s="12" t="s">
        <v>180</v>
      </c>
      <c r="C526" s="91">
        <v>200</v>
      </c>
      <c r="D526" s="271"/>
    </row>
    <row r="527" spans="1:4" s="9" customFormat="1" ht="15.75">
      <c r="A527" s="139" t="s">
        <v>839</v>
      </c>
      <c r="B527" s="8" t="s">
        <v>181</v>
      </c>
      <c r="C527" s="91">
        <v>320</v>
      </c>
      <c r="D527" s="271"/>
    </row>
    <row r="528" spans="1:4" s="9" customFormat="1" ht="15.75">
      <c r="A528" s="139" t="s">
        <v>840</v>
      </c>
      <c r="B528" s="12" t="s">
        <v>182</v>
      </c>
      <c r="C528" s="91">
        <v>620</v>
      </c>
      <c r="D528" s="271"/>
    </row>
    <row r="529" spans="1:4" s="9" customFormat="1" ht="15.75">
      <c r="A529" s="139" t="s">
        <v>841</v>
      </c>
      <c r="B529" s="8" t="s">
        <v>183</v>
      </c>
      <c r="C529" s="91">
        <v>150</v>
      </c>
      <c r="D529" s="271"/>
    </row>
    <row r="530" spans="1:4" s="9" customFormat="1" ht="15.75">
      <c r="A530" s="139" t="s">
        <v>799</v>
      </c>
      <c r="B530" s="12" t="s">
        <v>272</v>
      </c>
      <c r="C530" s="91">
        <v>250</v>
      </c>
      <c r="D530" s="273"/>
    </row>
    <row r="531" spans="1:4" s="9" customFormat="1" ht="15.75">
      <c r="A531" s="139" t="s">
        <v>800</v>
      </c>
      <c r="B531" s="8" t="s">
        <v>273</v>
      </c>
      <c r="C531" s="91">
        <v>270</v>
      </c>
      <c r="D531" s="273"/>
    </row>
    <row r="532" spans="1:4" s="9" customFormat="1" ht="15.75">
      <c r="A532" s="139" t="s">
        <v>801</v>
      </c>
      <c r="B532" s="12" t="s">
        <v>274</v>
      </c>
      <c r="C532" s="91">
        <v>190</v>
      </c>
      <c r="D532" s="273"/>
    </row>
    <row r="533" spans="1:4" s="9" customFormat="1" ht="15.75">
      <c r="A533" s="139" t="s">
        <v>802</v>
      </c>
      <c r="B533" s="8" t="s">
        <v>275</v>
      </c>
      <c r="C533" s="91">
        <v>150</v>
      </c>
      <c r="D533" s="273"/>
    </row>
    <row r="534" spans="1:4" s="9" customFormat="1" ht="15.75">
      <c r="A534" s="139" t="s">
        <v>803</v>
      </c>
      <c r="B534" s="12" t="s">
        <v>194</v>
      </c>
      <c r="C534" s="91">
        <v>80</v>
      </c>
      <c r="D534" s="273"/>
    </row>
    <row r="535" spans="1:4" s="9" customFormat="1" ht="15.75">
      <c r="A535" s="139" t="s">
        <v>804</v>
      </c>
      <c r="B535" s="200" t="s">
        <v>1338</v>
      </c>
      <c r="C535" s="286">
        <v>150</v>
      </c>
      <c r="D535" s="273"/>
    </row>
    <row r="536" spans="1:4" s="9" customFormat="1" ht="15.75">
      <c r="A536" s="139" t="s">
        <v>805</v>
      </c>
      <c r="B536" s="12" t="s">
        <v>395</v>
      </c>
      <c r="C536" s="91">
        <v>3000</v>
      </c>
      <c r="D536" s="273"/>
    </row>
    <row r="537" spans="1:4" s="9" customFormat="1" ht="15.75">
      <c r="A537" s="139" t="s">
        <v>806</v>
      </c>
      <c r="B537" s="23" t="s">
        <v>397</v>
      </c>
      <c r="C537" s="91">
        <v>5000</v>
      </c>
      <c r="D537" s="273"/>
    </row>
    <row r="538" spans="1:4" s="9" customFormat="1" ht="15.75">
      <c r="A538" s="139" t="s">
        <v>807</v>
      </c>
      <c r="B538" s="23" t="s">
        <v>203</v>
      </c>
      <c r="C538" s="91">
        <v>4000</v>
      </c>
      <c r="D538" s="273"/>
    </row>
    <row r="539" spans="1:4" s="9" customFormat="1" ht="15.75">
      <c r="A539" s="139" t="s">
        <v>808</v>
      </c>
      <c r="B539" s="23" t="s">
        <v>123</v>
      </c>
      <c r="C539" s="91">
        <v>3000</v>
      </c>
      <c r="D539" s="271"/>
    </row>
    <row r="540" spans="1:4" s="9" customFormat="1" ht="15.75">
      <c r="A540" s="139" t="s">
        <v>809</v>
      </c>
      <c r="B540" s="12" t="s">
        <v>204</v>
      </c>
      <c r="C540" s="91">
        <v>3260</v>
      </c>
      <c r="D540" s="271"/>
    </row>
    <row r="541" spans="1:4" s="9" customFormat="1" ht="15.75">
      <c r="A541" s="139" t="s">
        <v>810</v>
      </c>
      <c r="B541" s="8" t="s">
        <v>124</v>
      </c>
      <c r="C541" s="91">
        <v>4500</v>
      </c>
      <c r="D541" s="271"/>
    </row>
    <row r="542" spans="1:4" s="9" customFormat="1" ht="15.75">
      <c r="A542" s="139" t="s">
        <v>811</v>
      </c>
      <c r="B542" s="12" t="s">
        <v>1268</v>
      </c>
      <c r="C542" s="91">
        <v>80</v>
      </c>
      <c r="D542" s="271"/>
    </row>
    <row r="543" spans="1:4" s="9" customFormat="1" ht="15.75" customHeight="1">
      <c r="A543" s="139" t="s">
        <v>812</v>
      </c>
      <c r="B543" s="46" t="s">
        <v>209</v>
      </c>
      <c r="C543" s="91">
        <v>520</v>
      </c>
      <c r="D543" s="271"/>
    </row>
    <row r="544" spans="1:4" s="9" customFormat="1" ht="15.75">
      <c r="A544" s="139" t="s">
        <v>813</v>
      </c>
      <c r="B544" s="46" t="s">
        <v>310</v>
      </c>
      <c r="C544" s="91">
        <v>170</v>
      </c>
      <c r="D544" s="271"/>
    </row>
    <row r="545" spans="1:4" s="9" customFormat="1" ht="15.75">
      <c r="A545" s="139" t="s">
        <v>814</v>
      </c>
      <c r="B545" s="46" t="s">
        <v>262</v>
      </c>
      <c r="C545" s="91">
        <v>2600</v>
      </c>
      <c r="D545" s="271"/>
    </row>
    <row r="546" spans="1:4" s="9" customFormat="1" ht="16.5" thickBot="1">
      <c r="A546" s="113" t="s">
        <v>815</v>
      </c>
      <c r="B546" s="143" t="s">
        <v>477</v>
      </c>
      <c r="C546" s="115">
        <v>300</v>
      </c>
      <c r="D546" s="271"/>
    </row>
    <row r="547" spans="1:4" s="9" customFormat="1" ht="15.75">
      <c r="A547" s="270"/>
      <c r="B547" s="326" t="s">
        <v>305</v>
      </c>
      <c r="C547" s="319"/>
      <c r="D547" s="271"/>
    </row>
    <row r="548" spans="1:4" s="9" customFormat="1" ht="15.75" customHeight="1">
      <c r="A548" s="139" t="s">
        <v>816</v>
      </c>
      <c r="B548" s="62" t="s">
        <v>398</v>
      </c>
      <c r="C548" s="91">
        <v>18450</v>
      </c>
      <c r="D548" s="271"/>
    </row>
    <row r="549" spans="1:4" s="9" customFormat="1" ht="15.75" customHeight="1">
      <c r="A549" s="139" t="s">
        <v>817</v>
      </c>
      <c r="B549" s="46" t="s">
        <v>399</v>
      </c>
      <c r="C549" s="91">
        <v>6200</v>
      </c>
      <c r="D549" s="271"/>
    </row>
    <row r="550" spans="1:4" s="9" customFormat="1" ht="15.75" customHeight="1">
      <c r="A550" s="139" t="s">
        <v>818</v>
      </c>
      <c r="B550" s="54" t="s">
        <v>400</v>
      </c>
      <c r="C550" s="91">
        <v>4700</v>
      </c>
      <c r="D550" s="271"/>
    </row>
    <row r="551" spans="1:4" s="9" customFormat="1" ht="15.75">
      <c r="A551" s="139" t="s">
        <v>819</v>
      </c>
      <c r="B551" s="12" t="s">
        <v>125</v>
      </c>
      <c r="C551" s="91">
        <v>2160</v>
      </c>
      <c r="D551" s="271"/>
    </row>
    <row r="552" spans="1:4" s="9" customFormat="1" ht="15.75">
      <c r="A552" s="139" t="s">
        <v>820</v>
      </c>
      <c r="B552" s="12" t="s">
        <v>401</v>
      </c>
      <c r="C552" s="91">
        <v>6655</v>
      </c>
      <c r="D552" s="273"/>
    </row>
    <row r="553" spans="1:4" s="9" customFormat="1" ht="15.75">
      <c r="A553" s="139" t="s">
        <v>821</v>
      </c>
      <c r="B553" s="12" t="s">
        <v>126</v>
      </c>
      <c r="C553" s="91">
        <v>4800</v>
      </c>
      <c r="D553" s="273"/>
    </row>
    <row r="554" spans="1:4" s="9" customFormat="1" ht="15.75">
      <c r="A554" s="139" t="s">
        <v>822</v>
      </c>
      <c r="B554" s="12" t="s">
        <v>402</v>
      </c>
      <c r="C554" s="91">
        <v>8590</v>
      </c>
      <c r="D554" s="271"/>
    </row>
    <row r="555" spans="1:4" s="9" customFormat="1" ht="15.75">
      <c r="A555" s="139" t="s">
        <v>842</v>
      </c>
      <c r="B555" s="8" t="s">
        <v>199</v>
      </c>
      <c r="C555" s="91">
        <v>4200</v>
      </c>
      <c r="D555" s="271"/>
    </row>
    <row r="556" spans="1:4" s="9" customFormat="1" ht="15.75">
      <c r="A556" s="139" t="s">
        <v>843</v>
      </c>
      <c r="B556" s="12" t="s">
        <v>403</v>
      </c>
      <c r="C556" s="91">
        <v>6450</v>
      </c>
      <c r="D556" s="271"/>
    </row>
    <row r="557" spans="1:4" s="9" customFormat="1" ht="15.75">
      <c r="A557" s="139" t="s">
        <v>844</v>
      </c>
      <c r="B557" s="8" t="s">
        <v>200</v>
      </c>
      <c r="C557" s="91">
        <v>8300</v>
      </c>
      <c r="D557" s="273"/>
    </row>
    <row r="558" spans="1:4" s="9" customFormat="1" ht="15.75" customHeight="1">
      <c r="A558" s="139" t="s">
        <v>845</v>
      </c>
      <c r="B558" s="46" t="s">
        <v>369</v>
      </c>
      <c r="C558" s="91">
        <v>8650</v>
      </c>
      <c r="D558" s="273"/>
    </row>
    <row r="559" spans="1:4" s="9" customFormat="1" ht="15.75">
      <c r="A559" s="139" t="s">
        <v>846</v>
      </c>
      <c r="B559" s="8" t="s">
        <v>201</v>
      </c>
      <c r="C559" s="91">
        <v>10800</v>
      </c>
      <c r="D559" s="273"/>
    </row>
    <row r="560" spans="1:4" s="9" customFormat="1" ht="15.75">
      <c r="A560" s="139" t="s">
        <v>847</v>
      </c>
      <c r="B560" s="11" t="s">
        <v>156</v>
      </c>
      <c r="C560" s="91">
        <v>10000</v>
      </c>
      <c r="D560" s="273"/>
    </row>
    <row r="561" spans="1:4" s="9" customFormat="1" ht="15.75">
      <c r="A561" s="139" t="s">
        <v>848</v>
      </c>
      <c r="B561" s="14" t="s">
        <v>157</v>
      </c>
      <c r="C561" s="91">
        <v>15000</v>
      </c>
      <c r="D561" s="273"/>
    </row>
    <row r="562" spans="1:4" s="9" customFormat="1" ht="15.75">
      <c r="A562" s="139" t="s">
        <v>849</v>
      </c>
      <c r="B562" s="8" t="s">
        <v>191</v>
      </c>
      <c r="C562" s="91">
        <v>4300</v>
      </c>
      <c r="D562" s="273"/>
    </row>
    <row r="563" spans="1:4" s="9" customFormat="1" ht="15.75">
      <c r="A563" s="139" t="s">
        <v>850</v>
      </c>
      <c r="B563" s="11" t="s">
        <v>184</v>
      </c>
      <c r="C563" s="91">
        <v>3920</v>
      </c>
      <c r="D563" s="273"/>
    </row>
    <row r="564" spans="1:4" s="9" customFormat="1" ht="15.75">
      <c r="A564" s="139" t="s">
        <v>851</v>
      </c>
      <c r="B564" s="23" t="s">
        <v>185</v>
      </c>
      <c r="C564" s="91">
        <v>220</v>
      </c>
      <c r="D564" s="273"/>
    </row>
    <row r="565" spans="1:4" s="9" customFormat="1" ht="15.75">
      <c r="A565" s="139" t="s">
        <v>852</v>
      </c>
      <c r="B565" s="23" t="s">
        <v>202</v>
      </c>
      <c r="C565" s="91">
        <v>2150</v>
      </c>
      <c r="D565" s="273"/>
    </row>
    <row r="566" spans="1:4" s="9" customFormat="1" ht="15.75">
      <c r="A566" s="139" t="s">
        <v>853</v>
      </c>
      <c r="B566" s="23" t="s">
        <v>186</v>
      </c>
      <c r="C566" s="91">
        <v>350</v>
      </c>
      <c r="D566" s="273"/>
    </row>
    <row r="567" spans="1:4" s="9" customFormat="1" ht="15.75">
      <c r="A567" s="139" t="s">
        <v>854</v>
      </c>
      <c r="B567" s="23" t="s">
        <v>187</v>
      </c>
      <c r="C567" s="91">
        <v>1000</v>
      </c>
      <c r="D567" s="273"/>
    </row>
    <row r="568" spans="1:4" s="9" customFormat="1" ht="15.75">
      <c r="A568" s="139" t="s">
        <v>855</v>
      </c>
      <c r="B568" s="23" t="s">
        <v>142</v>
      </c>
      <c r="C568" s="91">
        <v>1000</v>
      </c>
      <c r="D568" s="273"/>
    </row>
    <row r="569" spans="1:4" s="9" customFormat="1" ht="15.75">
      <c r="A569" s="139" t="s">
        <v>856</v>
      </c>
      <c r="B569" s="23" t="s">
        <v>189</v>
      </c>
      <c r="C569" s="91">
        <v>1500</v>
      </c>
      <c r="D569" s="273"/>
    </row>
    <row r="570" spans="1:4" s="9" customFormat="1" ht="15.75">
      <c r="A570" s="139" t="s">
        <v>857</v>
      </c>
      <c r="B570" s="23" t="s">
        <v>190</v>
      </c>
      <c r="C570" s="91">
        <v>1500</v>
      </c>
      <c r="D570" s="273"/>
    </row>
    <row r="571" spans="1:4" s="9" customFormat="1" ht="15.75">
      <c r="A571" s="139" t="s">
        <v>858</v>
      </c>
      <c r="B571" s="23" t="s">
        <v>158</v>
      </c>
      <c r="C571" s="91">
        <v>5000</v>
      </c>
      <c r="D571" s="273"/>
    </row>
    <row r="572" spans="1:4" s="9" customFormat="1" ht="31.5">
      <c r="A572" s="139" t="s">
        <v>859</v>
      </c>
      <c r="B572" s="73" t="s">
        <v>130</v>
      </c>
      <c r="C572" s="91">
        <v>3500</v>
      </c>
      <c r="D572" s="271"/>
    </row>
    <row r="573" spans="1:4" s="9" customFormat="1" ht="15.75">
      <c r="A573" s="139" t="s">
        <v>860</v>
      </c>
      <c r="B573" s="23" t="s">
        <v>192</v>
      </c>
      <c r="C573" s="91">
        <v>5900</v>
      </c>
      <c r="D573" s="271"/>
    </row>
    <row r="574" spans="1:4" s="9" customFormat="1" ht="15.75">
      <c r="A574" s="139" t="s">
        <v>861</v>
      </c>
      <c r="B574" s="23" t="s">
        <v>131</v>
      </c>
      <c r="C574" s="144">
        <v>7000</v>
      </c>
      <c r="D574" s="271"/>
    </row>
    <row r="575" spans="1:4" s="9" customFormat="1" ht="15.75">
      <c r="A575" s="139" t="s">
        <v>862</v>
      </c>
      <c r="B575" s="23" t="s">
        <v>371</v>
      </c>
      <c r="C575" s="91">
        <v>10650</v>
      </c>
      <c r="D575" s="271"/>
    </row>
    <row r="576" spans="1:4" s="9" customFormat="1" ht="15.75">
      <c r="A576" s="139" t="s">
        <v>863</v>
      </c>
      <c r="B576" s="23" t="s">
        <v>132</v>
      </c>
      <c r="C576" s="91">
        <v>3000</v>
      </c>
      <c r="D576" s="271"/>
    </row>
    <row r="577" spans="1:4" s="9" customFormat="1" ht="15.75">
      <c r="A577" s="139" t="s">
        <v>864</v>
      </c>
      <c r="B577" s="23" t="s">
        <v>133</v>
      </c>
      <c r="C577" s="91">
        <v>5000</v>
      </c>
      <c r="D577" s="271"/>
    </row>
    <row r="578" spans="1:4" s="9" customFormat="1" ht="15.75">
      <c r="A578" s="139" t="s">
        <v>865</v>
      </c>
      <c r="B578" s="12" t="s">
        <v>370</v>
      </c>
      <c r="C578" s="91">
        <v>12420</v>
      </c>
      <c r="D578" s="271"/>
    </row>
    <row r="579" spans="1:4" s="9" customFormat="1" ht="15.75">
      <c r="A579" s="139" t="s">
        <v>866</v>
      </c>
      <c r="B579" s="12" t="s">
        <v>366</v>
      </c>
      <c r="C579" s="91">
        <v>7440</v>
      </c>
      <c r="D579" s="273"/>
    </row>
    <row r="580" spans="1:4" s="9" customFormat="1" ht="15.75">
      <c r="A580" s="139" t="s">
        <v>867</v>
      </c>
      <c r="B580" s="12" t="s">
        <v>367</v>
      </c>
      <c r="C580" s="91">
        <v>6000</v>
      </c>
      <c r="D580" s="273"/>
    </row>
    <row r="581" spans="1:4" s="9" customFormat="1" ht="15.75">
      <c r="A581" s="139" t="s">
        <v>868</v>
      </c>
      <c r="B581" s="12" t="s">
        <v>365</v>
      </c>
      <c r="C581" s="91">
        <v>7865</v>
      </c>
      <c r="D581" s="273"/>
    </row>
    <row r="582" spans="1:4" s="9" customFormat="1" ht="15.75">
      <c r="A582" s="139" t="s">
        <v>869</v>
      </c>
      <c r="B582" s="12" t="s">
        <v>368</v>
      </c>
      <c r="C582" s="91">
        <v>14500</v>
      </c>
      <c r="D582" s="273"/>
    </row>
    <row r="583" spans="1:4" s="9" customFormat="1" ht="15.75" customHeight="1">
      <c r="A583" s="139" t="s">
        <v>870</v>
      </c>
      <c r="B583" s="46" t="s">
        <v>449</v>
      </c>
      <c r="C583" s="91">
        <v>7800</v>
      </c>
      <c r="D583" s="273"/>
    </row>
    <row r="584" spans="1:4" s="9" customFormat="1" ht="31.5">
      <c r="A584" s="139" t="s">
        <v>871</v>
      </c>
      <c r="B584" s="73" t="s">
        <v>311</v>
      </c>
      <c r="C584" s="91">
        <v>17500</v>
      </c>
      <c r="D584" s="273"/>
    </row>
    <row r="585" spans="1:4" s="9" customFormat="1" ht="15.75">
      <c r="A585" s="139" t="s">
        <v>1309</v>
      </c>
      <c r="B585" s="73" t="s">
        <v>312</v>
      </c>
      <c r="C585" s="91">
        <v>15500</v>
      </c>
      <c r="D585" s="273"/>
    </row>
    <row r="586" spans="1:4" s="9" customFormat="1" ht="16.5" thickBot="1">
      <c r="A586" s="113" t="s">
        <v>1310</v>
      </c>
      <c r="B586" s="108" t="s">
        <v>146</v>
      </c>
      <c r="C586" s="115">
        <v>600</v>
      </c>
      <c r="D586" s="273"/>
    </row>
    <row r="587" spans="1:4" s="9" customFormat="1" ht="15.75">
      <c r="A587" s="274" t="s">
        <v>872</v>
      </c>
      <c r="B587" s="193" t="s">
        <v>438</v>
      </c>
      <c r="C587" s="140">
        <v>200</v>
      </c>
      <c r="D587" s="275"/>
    </row>
    <row r="588" spans="1:4" s="9" customFormat="1" ht="15.75">
      <c r="A588" s="174" t="s">
        <v>873</v>
      </c>
      <c r="B588" s="46" t="s">
        <v>442</v>
      </c>
      <c r="C588" s="91">
        <v>600</v>
      </c>
      <c r="D588" s="273"/>
    </row>
    <row r="589" spans="1:4" s="9" customFormat="1" ht="15.75">
      <c r="A589" s="174" t="s">
        <v>874</v>
      </c>
      <c r="B589" s="12" t="s">
        <v>444</v>
      </c>
      <c r="C589" s="91">
        <v>350</v>
      </c>
      <c r="D589" s="273"/>
    </row>
    <row r="590" spans="1:4" s="9" customFormat="1" ht="31.5">
      <c r="A590" s="174" t="s">
        <v>875</v>
      </c>
      <c r="B590" s="76" t="s">
        <v>451</v>
      </c>
      <c r="C590" s="91">
        <v>220</v>
      </c>
      <c r="D590" s="273"/>
    </row>
    <row r="591" spans="1:4" s="9" customFormat="1" ht="31.5">
      <c r="A591" s="174" t="s">
        <v>876</v>
      </c>
      <c r="B591" s="56" t="s">
        <v>151</v>
      </c>
      <c r="C591" s="91">
        <v>190</v>
      </c>
      <c r="D591" s="273"/>
    </row>
    <row r="592" spans="1:4" s="9" customFormat="1" ht="15.75">
      <c r="A592" s="174" t="s">
        <v>877</v>
      </c>
      <c r="B592" s="12" t="s">
        <v>152</v>
      </c>
      <c r="C592" s="91">
        <v>125</v>
      </c>
      <c r="D592" s="273"/>
    </row>
    <row r="593" spans="1:11" s="9" customFormat="1" ht="16.5" thickBot="1">
      <c r="A593" s="113" t="s">
        <v>878</v>
      </c>
      <c r="B593" s="120" t="s">
        <v>153</v>
      </c>
      <c r="C593" s="115">
        <v>190</v>
      </c>
      <c r="D593" s="273"/>
    </row>
    <row r="594" spans="1:11" s="9" customFormat="1" ht="15.75">
      <c r="A594" s="256"/>
      <c r="B594" s="8"/>
      <c r="C594" s="55"/>
      <c r="D594" s="273"/>
    </row>
    <row r="595" spans="1:11" s="9" customFormat="1" ht="16.5">
      <c r="A595" s="110" t="s">
        <v>879</v>
      </c>
      <c r="B595" s="33" t="s">
        <v>880</v>
      </c>
      <c r="C595" s="4"/>
      <c r="D595" s="34"/>
      <c r="E595" s="34"/>
      <c r="F595" s="34"/>
      <c r="G595" s="34"/>
      <c r="H595" s="34"/>
      <c r="K595" s="35"/>
    </row>
    <row r="596" spans="1:11" s="6" customFormat="1" ht="17.25" thickBot="1">
      <c r="A596" s="119"/>
      <c r="B596" s="4"/>
      <c r="C596" s="4"/>
      <c r="D596" s="34"/>
      <c r="E596" s="34"/>
      <c r="F596" s="34"/>
      <c r="G596" s="34"/>
      <c r="H596" s="34"/>
      <c r="K596" s="35"/>
    </row>
    <row r="597" spans="1:11" s="6" customFormat="1" ht="15">
      <c r="A597" s="302" t="s">
        <v>479</v>
      </c>
      <c r="B597" s="306" t="s">
        <v>64</v>
      </c>
      <c r="C597" s="302" t="s">
        <v>481</v>
      </c>
      <c r="D597" s="36"/>
      <c r="E597" s="36"/>
      <c r="F597" s="36"/>
      <c r="G597" s="36"/>
      <c r="H597" s="1"/>
      <c r="I597" s="1"/>
      <c r="J597" s="1"/>
      <c r="K597" s="280"/>
    </row>
    <row r="598" spans="1:11" s="9" customFormat="1" ht="16.5" thickBot="1">
      <c r="A598" s="303"/>
      <c r="B598" s="307"/>
      <c r="C598" s="303"/>
      <c r="D598" s="36"/>
      <c r="E598" s="36"/>
      <c r="F598" s="1"/>
      <c r="G598" s="36"/>
      <c r="H598" s="1"/>
      <c r="I598" s="36"/>
      <c r="J598" s="1"/>
      <c r="K598" s="281"/>
    </row>
    <row r="599" spans="1:11" ht="15.75" customHeight="1">
      <c r="A599" s="139" t="s">
        <v>1024</v>
      </c>
      <c r="B599" s="250" t="s">
        <v>104</v>
      </c>
      <c r="C599" s="219">
        <v>1000</v>
      </c>
    </row>
    <row r="600" spans="1:11" ht="15.75" customHeight="1">
      <c r="A600" s="139" t="s">
        <v>1025</v>
      </c>
      <c r="B600" s="250" t="s">
        <v>105</v>
      </c>
      <c r="C600" s="219">
        <v>1000</v>
      </c>
    </row>
    <row r="601" spans="1:11" ht="15.75" customHeight="1">
      <c r="A601" s="139" t="s">
        <v>1026</v>
      </c>
      <c r="B601" s="250" t="s">
        <v>106</v>
      </c>
      <c r="C601" s="219">
        <v>850</v>
      </c>
    </row>
    <row r="602" spans="1:11" ht="15.75">
      <c r="A602" s="139" t="s">
        <v>1027</v>
      </c>
      <c r="B602" s="250" t="s">
        <v>107</v>
      </c>
      <c r="C602" s="219">
        <v>850</v>
      </c>
    </row>
    <row r="603" spans="1:11" ht="15.75">
      <c r="A603" s="139" t="s">
        <v>1028</v>
      </c>
      <c r="B603" s="12" t="s">
        <v>413</v>
      </c>
      <c r="C603" s="219">
        <v>750</v>
      </c>
    </row>
    <row r="604" spans="1:11" ht="15.75">
      <c r="A604" s="139" t="s">
        <v>1029</v>
      </c>
      <c r="B604" s="12" t="s">
        <v>414</v>
      </c>
      <c r="C604" s="219">
        <v>600</v>
      </c>
    </row>
    <row r="605" spans="1:11" s="9" customFormat="1" ht="15.75">
      <c r="A605" s="139" t="s">
        <v>881</v>
      </c>
      <c r="B605" s="11" t="s">
        <v>81</v>
      </c>
      <c r="C605" s="91">
        <v>6180</v>
      </c>
      <c r="D605" s="1"/>
      <c r="F605" s="42"/>
      <c r="I605" s="25"/>
      <c r="K605" s="10"/>
    </row>
    <row r="606" spans="1:11" ht="31.5">
      <c r="A606" s="139" t="s">
        <v>882</v>
      </c>
      <c r="B606" s="58" t="s">
        <v>85</v>
      </c>
      <c r="C606" s="91">
        <f>4500</f>
        <v>4500</v>
      </c>
    </row>
    <row r="607" spans="1:11" s="9" customFormat="1" ht="31.5">
      <c r="A607" s="139" t="s">
        <v>883</v>
      </c>
      <c r="B607" s="58" t="s">
        <v>122</v>
      </c>
      <c r="C607" s="91">
        <v>7020</v>
      </c>
      <c r="D607" s="4"/>
    </row>
    <row r="608" spans="1:11" s="9" customFormat="1" ht="15.75">
      <c r="A608" s="139" t="s">
        <v>884</v>
      </c>
      <c r="B608" s="58" t="s">
        <v>417</v>
      </c>
      <c r="C608" s="91">
        <v>11500</v>
      </c>
      <c r="D608" s="4"/>
    </row>
    <row r="609" spans="1:11" s="9" customFormat="1" ht="15.75" customHeight="1">
      <c r="A609" s="139" t="s">
        <v>885</v>
      </c>
      <c r="B609" s="58" t="s">
        <v>418</v>
      </c>
      <c r="C609" s="91">
        <v>6240</v>
      </c>
      <c r="D609" s="4"/>
    </row>
    <row r="610" spans="1:11" s="70" customFormat="1" ht="15.75">
      <c r="A610" s="139" t="s">
        <v>886</v>
      </c>
      <c r="B610" s="58" t="s">
        <v>419</v>
      </c>
      <c r="C610" s="91">
        <v>5010</v>
      </c>
      <c r="D610" s="60"/>
    </row>
    <row r="611" spans="1:11" s="70" customFormat="1" ht="15.75" customHeight="1">
      <c r="A611" s="139" t="s">
        <v>887</v>
      </c>
      <c r="B611" s="58" t="s">
        <v>420</v>
      </c>
      <c r="C611" s="91">
        <v>6125</v>
      </c>
      <c r="D611" s="60"/>
    </row>
    <row r="612" spans="1:11" s="9" customFormat="1" ht="15.75">
      <c r="A612" s="139" t="s">
        <v>888</v>
      </c>
      <c r="B612" s="58" t="s">
        <v>421</v>
      </c>
      <c r="C612" s="91">
        <v>6100</v>
      </c>
    </row>
    <row r="613" spans="1:11" s="9" customFormat="1" ht="16.5" thickBot="1">
      <c r="A613" s="113" t="s">
        <v>889</v>
      </c>
      <c r="B613" s="145" t="s">
        <v>422</v>
      </c>
      <c r="C613" s="115">
        <v>10840</v>
      </c>
    </row>
    <row r="614" spans="1:11" s="9" customFormat="1" ht="15.75">
      <c r="A614" s="36"/>
      <c r="B614" s="36"/>
      <c r="C614" s="36"/>
    </row>
    <row r="615" spans="1:11" s="6" customFormat="1" ht="16.5">
      <c r="A615" s="110" t="s">
        <v>890</v>
      </c>
      <c r="B615" s="33" t="s">
        <v>891</v>
      </c>
      <c r="C615" s="9"/>
      <c r="E615" s="34"/>
      <c r="F615" s="34"/>
      <c r="G615" s="34"/>
      <c r="H615" s="34"/>
      <c r="K615" s="35"/>
    </row>
    <row r="616" spans="1:11" s="6" customFormat="1" ht="17.25" thickBot="1">
      <c r="A616" s="119"/>
      <c r="B616" s="4"/>
      <c r="C616" s="9"/>
      <c r="D616" s="34"/>
      <c r="E616" s="34"/>
      <c r="F616" s="34"/>
      <c r="G616" s="34"/>
      <c r="H616" s="34"/>
      <c r="K616" s="35"/>
    </row>
    <row r="617" spans="1:11" s="6" customFormat="1" ht="15">
      <c r="A617" s="302" t="s">
        <v>479</v>
      </c>
      <c r="B617" s="306" t="s">
        <v>64</v>
      </c>
      <c r="C617" s="302" t="s">
        <v>481</v>
      </c>
      <c r="D617" s="36"/>
      <c r="E617" s="36"/>
      <c r="F617" s="36"/>
      <c r="G617" s="36"/>
      <c r="H617" s="1"/>
      <c r="I617" s="1"/>
      <c r="J617" s="1"/>
      <c r="K617" s="280"/>
    </row>
    <row r="618" spans="1:11" s="9" customFormat="1" ht="16.5" thickBot="1">
      <c r="A618" s="303"/>
      <c r="B618" s="307"/>
      <c r="C618" s="303"/>
      <c r="D618" s="36"/>
      <c r="E618" s="36"/>
      <c r="F618" s="1"/>
      <c r="G618" s="36"/>
      <c r="H618" s="1"/>
      <c r="I618" s="36"/>
      <c r="J618" s="1"/>
      <c r="K618" s="281"/>
    </row>
    <row r="619" spans="1:11" ht="15.75" customHeight="1">
      <c r="A619" s="139" t="s">
        <v>1030</v>
      </c>
      <c r="B619" s="250" t="s">
        <v>104</v>
      </c>
      <c r="C619" s="219">
        <v>1000</v>
      </c>
    </row>
    <row r="620" spans="1:11" ht="15.75" customHeight="1">
      <c r="A620" s="139" t="s">
        <v>1031</v>
      </c>
      <c r="B620" s="250" t="s">
        <v>105</v>
      </c>
      <c r="C620" s="219">
        <v>1000</v>
      </c>
    </row>
    <row r="621" spans="1:11" ht="15.75" customHeight="1">
      <c r="A621" s="139" t="s">
        <v>1032</v>
      </c>
      <c r="B621" s="250" t="s">
        <v>106</v>
      </c>
      <c r="C621" s="219">
        <v>850</v>
      </c>
    </row>
    <row r="622" spans="1:11" ht="15.75">
      <c r="A622" s="139" t="s">
        <v>1033</v>
      </c>
      <c r="B622" s="250" t="s">
        <v>107</v>
      </c>
      <c r="C622" s="219">
        <v>850</v>
      </c>
    </row>
    <row r="623" spans="1:11" ht="15.75">
      <c r="A623" s="139" t="s">
        <v>1034</v>
      </c>
      <c r="B623" s="12" t="s">
        <v>413</v>
      </c>
      <c r="C623" s="219">
        <v>750</v>
      </c>
    </row>
    <row r="624" spans="1:11" ht="15.75">
      <c r="A624" s="139" t="s">
        <v>1035</v>
      </c>
      <c r="B624" s="12" t="s">
        <v>414</v>
      </c>
      <c r="C624" s="219">
        <v>600</v>
      </c>
    </row>
    <row r="625" spans="1:11" s="9" customFormat="1" ht="15.75">
      <c r="A625" s="141" t="s">
        <v>892</v>
      </c>
      <c r="B625" s="14" t="s">
        <v>404</v>
      </c>
      <c r="C625" s="124">
        <v>10000</v>
      </c>
      <c r="D625" s="1"/>
      <c r="F625" s="42"/>
      <c r="I625" s="25"/>
      <c r="K625" s="10"/>
    </row>
    <row r="626" spans="1:11" ht="15.75">
      <c r="A626" s="139" t="s">
        <v>893</v>
      </c>
      <c r="B626" s="14" t="s">
        <v>257</v>
      </c>
      <c r="C626" s="124">
        <v>20000</v>
      </c>
    </row>
    <row r="627" spans="1:11" s="9" customFormat="1" ht="15.75">
      <c r="A627" s="106" t="s">
        <v>894</v>
      </c>
      <c r="B627" s="12" t="s">
        <v>432</v>
      </c>
      <c r="C627" s="124">
        <v>65000</v>
      </c>
      <c r="D627" s="18"/>
    </row>
    <row r="628" spans="1:11" s="9" customFormat="1" ht="15.75">
      <c r="A628" s="106" t="s">
        <v>895</v>
      </c>
      <c r="B628" s="8" t="s">
        <v>147</v>
      </c>
      <c r="C628" s="124">
        <v>20000</v>
      </c>
      <c r="D628" s="18"/>
    </row>
    <row r="629" spans="1:11" s="70" customFormat="1" ht="15.75">
      <c r="A629" s="106" t="s">
        <v>896</v>
      </c>
      <c r="B629" s="23" t="s">
        <v>353</v>
      </c>
      <c r="C629" s="137">
        <v>10395</v>
      </c>
      <c r="D629" s="60"/>
    </row>
    <row r="630" spans="1:11" s="70" customFormat="1" ht="16.5" thickBot="1">
      <c r="A630" s="107" t="s">
        <v>897</v>
      </c>
      <c r="B630" s="108" t="s">
        <v>377</v>
      </c>
      <c r="C630" s="118">
        <v>3800</v>
      </c>
      <c r="D630" s="60"/>
    </row>
    <row r="631" spans="1:11" s="9" customFormat="1" ht="16.5" thickBot="1">
      <c r="A631" s="40"/>
      <c r="B631" s="8"/>
      <c r="C631" s="68"/>
    </row>
    <row r="632" spans="1:11" s="9" customFormat="1" ht="15.75">
      <c r="A632" s="158" t="s">
        <v>1214</v>
      </c>
      <c r="B632" s="252" t="s">
        <v>82</v>
      </c>
      <c r="C632" s="123">
        <v>1550</v>
      </c>
    </row>
    <row r="633" spans="1:11" s="9" customFormat="1" ht="16.5" thickBot="1">
      <c r="A633" s="159" t="s">
        <v>1215</v>
      </c>
      <c r="B633" s="143" t="s">
        <v>84</v>
      </c>
      <c r="C633" s="118">
        <v>3200</v>
      </c>
    </row>
    <row r="634" spans="1:11" s="9" customFormat="1" ht="15.75">
      <c r="A634" s="40"/>
      <c r="B634" s="54"/>
      <c r="C634" s="68"/>
    </row>
    <row r="635" spans="1:11" s="70" customFormat="1" ht="16.5">
      <c r="A635" s="110" t="s">
        <v>1094</v>
      </c>
      <c r="B635" s="33" t="s">
        <v>1066</v>
      </c>
      <c r="C635" s="155"/>
      <c r="D635" s="153"/>
      <c r="E635" s="153"/>
      <c r="F635" s="153"/>
      <c r="G635" s="153"/>
      <c r="H635" s="153"/>
      <c r="K635" s="154"/>
    </row>
    <row r="636" spans="1:11" s="70" customFormat="1" ht="17.25" thickBot="1">
      <c r="A636" s="134"/>
      <c r="B636" s="4"/>
      <c r="C636" s="155"/>
      <c r="D636" s="153"/>
      <c r="E636" s="153"/>
      <c r="F636" s="153"/>
      <c r="G636" s="153"/>
      <c r="H636" s="153"/>
      <c r="K636" s="154"/>
    </row>
    <row r="637" spans="1:11" s="6" customFormat="1" ht="15">
      <c r="A637" s="302" t="s">
        <v>479</v>
      </c>
      <c r="B637" s="306" t="s">
        <v>64</v>
      </c>
      <c r="C637" s="302" t="s">
        <v>481</v>
      </c>
      <c r="D637" s="36"/>
      <c r="E637" s="36"/>
      <c r="F637" s="36"/>
      <c r="G637" s="36"/>
      <c r="H637" s="1"/>
      <c r="I637" s="1"/>
      <c r="J637" s="1"/>
      <c r="K637" s="280"/>
    </row>
    <row r="638" spans="1:11" s="9" customFormat="1" ht="16.5" thickBot="1">
      <c r="A638" s="303"/>
      <c r="B638" s="307"/>
      <c r="C638" s="303"/>
      <c r="D638" s="36"/>
      <c r="E638" s="36"/>
      <c r="F638" s="1"/>
      <c r="G638" s="36"/>
      <c r="H638" s="1"/>
      <c r="I638" s="36"/>
      <c r="J638" s="1"/>
      <c r="K638" s="281"/>
    </row>
    <row r="639" spans="1:11" ht="15.75" customHeight="1">
      <c r="A639" s="139" t="s">
        <v>1095</v>
      </c>
      <c r="B639" s="250" t="s">
        <v>104</v>
      </c>
      <c r="C639" s="219">
        <v>1000</v>
      </c>
    </row>
    <row r="640" spans="1:11" ht="15.75" customHeight="1">
      <c r="A640" s="139" t="s">
        <v>1096</v>
      </c>
      <c r="B640" s="250" t="s">
        <v>105</v>
      </c>
      <c r="C640" s="219">
        <v>1000</v>
      </c>
    </row>
    <row r="641" spans="1:11" ht="15.75" customHeight="1">
      <c r="A641" s="139" t="s">
        <v>1097</v>
      </c>
      <c r="B641" s="250" t="s">
        <v>106</v>
      </c>
      <c r="C641" s="219">
        <v>850</v>
      </c>
    </row>
    <row r="642" spans="1:11" ht="15.75">
      <c r="A642" s="139" t="s">
        <v>1098</v>
      </c>
      <c r="B642" s="250" t="s">
        <v>107</v>
      </c>
      <c r="C642" s="219">
        <v>850</v>
      </c>
    </row>
    <row r="643" spans="1:11" ht="15.75">
      <c r="A643" s="139" t="s">
        <v>1099</v>
      </c>
      <c r="B643" s="12" t="s">
        <v>413</v>
      </c>
      <c r="C643" s="219">
        <v>750</v>
      </c>
    </row>
    <row r="644" spans="1:11" ht="15.75">
      <c r="A644" s="139" t="s">
        <v>1100</v>
      </c>
      <c r="B644" s="12" t="s">
        <v>414</v>
      </c>
      <c r="C644" s="219">
        <v>600</v>
      </c>
    </row>
    <row r="645" spans="1:11" s="70" customFormat="1" ht="15.75">
      <c r="A645" s="139" t="s">
        <v>1101</v>
      </c>
      <c r="B645" s="8" t="s">
        <v>1067</v>
      </c>
      <c r="C645" s="91">
        <v>300</v>
      </c>
      <c r="D645" s="287"/>
      <c r="E645" s="287"/>
      <c r="F645" s="156"/>
      <c r="G645" s="287"/>
      <c r="H645" s="156"/>
      <c r="I645" s="287"/>
      <c r="J645" s="156"/>
      <c r="K645" s="288"/>
    </row>
    <row r="646" spans="1:11" s="70" customFormat="1" ht="15.75">
      <c r="A646" s="139" t="s">
        <v>1102</v>
      </c>
      <c r="B646" s="23" t="s">
        <v>1068</v>
      </c>
      <c r="C646" s="91">
        <v>330</v>
      </c>
      <c r="D646" s="287"/>
      <c r="E646" s="287"/>
      <c r="F646" s="156"/>
      <c r="G646" s="287"/>
      <c r="H646" s="156"/>
      <c r="I646" s="287"/>
      <c r="J646" s="156"/>
      <c r="K646" s="288"/>
    </row>
    <row r="647" spans="1:11" s="70" customFormat="1" ht="15.75">
      <c r="A647" s="139" t="s">
        <v>1103</v>
      </c>
      <c r="B647" s="23" t="s">
        <v>47</v>
      </c>
      <c r="C647" s="91">
        <v>300</v>
      </c>
      <c r="D647" s="287"/>
      <c r="E647" s="287"/>
      <c r="F647" s="156"/>
      <c r="G647" s="287"/>
      <c r="H647" s="156"/>
      <c r="I647" s="287"/>
      <c r="J647" s="156"/>
      <c r="K647" s="288"/>
    </row>
    <row r="648" spans="1:11" s="70" customFormat="1" ht="15.75">
      <c r="A648" s="139" t="s">
        <v>1104</v>
      </c>
      <c r="B648" s="23" t="s">
        <v>1069</v>
      </c>
      <c r="C648" s="91">
        <v>320</v>
      </c>
      <c r="D648" s="287"/>
      <c r="E648" s="287"/>
      <c r="F648" s="156"/>
      <c r="G648" s="287"/>
      <c r="H648" s="156"/>
      <c r="I648" s="287"/>
      <c r="J648" s="156"/>
      <c r="K648" s="288"/>
    </row>
    <row r="649" spans="1:11" s="70" customFormat="1" ht="15.75">
      <c r="A649" s="139" t="s">
        <v>1105</v>
      </c>
      <c r="B649" s="23" t="s">
        <v>1070</v>
      </c>
      <c r="C649" s="91">
        <v>320</v>
      </c>
      <c r="D649" s="287"/>
      <c r="E649" s="287"/>
      <c r="F649" s="156"/>
      <c r="G649" s="287"/>
      <c r="H649" s="156"/>
      <c r="I649" s="287"/>
      <c r="J649" s="156"/>
      <c r="K649" s="288"/>
    </row>
    <row r="650" spans="1:11" s="70" customFormat="1" ht="15.75" customHeight="1">
      <c r="A650" s="139" t="s">
        <v>1106</v>
      </c>
      <c r="B650" s="73" t="s">
        <v>1071</v>
      </c>
      <c r="C650" s="91">
        <v>500</v>
      </c>
      <c r="D650" s="287"/>
      <c r="E650" s="287"/>
      <c r="F650" s="156"/>
      <c r="G650" s="287"/>
      <c r="H650" s="156"/>
      <c r="I650" s="287"/>
      <c r="J650" s="156"/>
      <c r="K650" s="288"/>
    </row>
    <row r="651" spans="1:11" s="70" customFormat="1" ht="31.5">
      <c r="A651" s="139" t="s">
        <v>1107</v>
      </c>
      <c r="B651" s="276" t="s">
        <v>1072</v>
      </c>
      <c r="C651" s="91">
        <v>300</v>
      </c>
      <c r="D651" s="287"/>
      <c r="E651" s="287"/>
      <c r="F651" s="156"/>
      <c r="G651" s="287"/>
      <c r="H651" s="156"/>
      <c r="I651" s="287"/>
      <c r="J651" s="156"/>
      <c r="K651" s="288"/>
    </row>
    <row r="652" spans="1:11" s="70" customFormat="1" ht="15.75">
      <c r="A652" s="139" t="s">
        <v>1108</v>
      </c>
      <c r="B652" s="23" t="s">
        <v>1073</v>
      </c>
      <c r="C652" s="91">
        <v>400</v>
      </c>
      <c r="D652" s="287"/>
      <c r="E652" s="287"/>
      <c r="F652" s="156"/>
      <c r="G652" s="287"/>
      <c r="H652" s="156"/>
      <c r="I652" s="287"/>
      <c r="J652" s="156"/>
      <c r="K652" s="288"/>
    </row>
    <row r="653" spans="1:11" s="70" customFormat="1" ht="15.75">
      <c r="A653" s="106" t="s">
        <v>1109</v>
      </c>
      <c r="B653" s="23" t="s">
        <v>1074</v>
      </c>
      <c r="C653" s="91">
        <v>400</v>
      </c>
      <c r="D653" s="287"/>
      <c r="E653" s="287"/>
      <c r="F653" s="156"/>
      <c r="G653" s="287"/>
      <c r="H653" s="156"/>
      <c r="I653" s="287"/>
      <c r="J653" s="156"/>
      <c r="K653" s="288"/>
    </row>
    <row r="654" spans="1:11" s="70" customFormat="1" ht="15.75">
      <c r="A654" s="106" t="s">
        <v>1110</v>
      </c>
      <c r="B654" s="23" t="s">
        <v>1075</v>
      </c>
      <c r="C654" s="112">
        <v>400</v>
      </c>
      <c r="D654" s="287"/>
      <c r="E654" s="287"/>
      <c r="F654" s="156"/>
      <c r="G654" s="287"/>
      <c r="H654" s="156"/>
      <c r="I654" s="287"/>
      <c r="J654" s="156"/>
      <c r="K654" s="288"/>
    </row>
    <row r="655" spans="1:11" s="70" customFormat="1" ht="15.75">
      <c r="A655" s="106" t="s">
        <v>1111</v>
      </c>
      <c r="B655" s="277" t="s">
        <v>1076</v>
      </c>
      <c r="C655" s="112">
        <v>400</v>
      </c>
      <c r="D655" s="287"/>
      <c r="E655" s="287"/>
      <c r="F655" s="156"/>
      <c r="G655" s="287"/>
      <c r="H655" s="156"/>
      <c r="I655" s="287"/>
      <c r="J655" s="156"/>
      <c r="K655" s="288"/>
    </row>
    <row r="656" spans="1:11" s="70" customFormat="1" ht="15.75">
      <c r="A656" s="106" t="s">
        <v>1112</v>
      </c>
      <c r="B656" s="23" t="s">
        <v>1077</v>
      </c>
      <c r="C656" s="112">
        <v>370</v>
      </c>
      <c r="D656" s="287"/>
      <c r="E656" s="287"/>
      <c r="F656" s="156"/>
      <c r="G656" s="287"/>
      <c r="H656" s="156"/>
      <c r="I656" s="287"/>
      <c r="J656" s="156"/>
      <c r="K656" s="288"/>
    </row>
    <row r="657" spans="1:11" s="70" customFormat="1" ht="15.75">
      <c r="A657" s="106" t="s">
        <v>1113</v>
      </c>
      <c r="B657" s="277" t="s">
        <v>32</v>
      </c>
      <c r="C657" s="112">
        <v>200</v>
      </c>
      <c r="D657" s="287"/>
      <c r="E657" s="287"/>
      <c r="F657" s="156"/>
      <c r="G657" s="287"/>
      <c r="H657" s="156"/>
      <c r="I657" s="287"/>
      <c r="J657" s="156"/>
      <c r="K657" s="288"/>
    </row>
    <row r="658" spans="1:11" s="70" customFormat="1" ht="15.75">
      <c r="A658" s="106" t="s">
        <v>1114</v>
      </c>
      <c r="B658" s="23" t="s">
        <v>1078</v>
      </c>
      <c r="C658" s="112">
        <v>300</v>
      </c>
      <c r="D658" s="287"/>
      <c r="E658" s="287"/>
      <c r="F658" s="156"/>
      <c r="G658" s="287"/>
      <c r="H658" s="156"/>
      <c r="I658" s="287"/>
      <c r="J658" s="156"/>
      <c r="K658" s="288"/>
    </row>
    <row r="659" spans="1:11" s="70" customFormat="1" ht="15.75">
      <c r="A659" s="106" t="s">
        <v>1115</v>
      </c>
      <c r="B659" s="277" t="s">
        <v>39</v>
      </c>
      <c r="C659" s="112">
        <v>600</v>
      </c>
      <c r="D659" s="287"/>
      <c r="E659" s="287"/>
      <c r="F659" s="156"/>
      <c r="G659" s="287"/>
      <c r="H659" s="156"/>
      <c r="I659" s="287"/>
      <c r="J659" s="156"/>
      <c r="K659" s="288"/>
    </row>
    <row r="660" spans="1:11" s="70" customFormat="1" ht="15.75">
      <c r="A660" s="106" t="s">
        <v>1116</v>
      </c>
      <c r="B660" s="277" t="s">
        <v>40</v>
      </c>
      <c r="C660" s="112">
        <v>500</v>
      </c>
      <c r="D660" s="287"/>
      <c r="E660" s="287"/>
      <c r="F660" s="156"/>
      <c r="G660" s="287"/>
      <c r="H660" s="156"/>
      <c r="I660" s="287"/>
      <c r="J660" s="156"/>
      <c r="K660" s="288"/>
    </row>
    <row r="661" spans="1:11" s="70" customFormat="1" ht="15.75">
      <c r="A661" s="106" t="s">
        <v>1117</v>
      </c>
      <c r="B661" s="277" t="s">
        <v>41</v>
      </c>
      <c r="C661" s="112">
        <v>280</v>
      </c>
      <c r="D661" s="287"/>
      <c r="E661" s="287"/>
      <c r="F661" s="156"/>
      <c r="G661" s="287"/>
      <c r="H661" s="156"/>
      <c r="I661" s="287"/>
      <c r="J661" s="156"/>
      <c r="K661" s="288"/>
    </row>
    <row r="662" spans="1:11" s="70" customFormat="1" ht="15.75">
      <c r="A662" s="106" t="s">
        <v>1118</v>
      </c>
      <c r="B662" s="277" t="s">
        <v>1079</v>
      </c>
      <c r="C662" s="112">
        <v>260</v>
      </c>
      <c r="D662" s="287"/>
      <c r="E662" s="287"/>
      <c r="F662" s="156"/>
      <c r="G662" s="287"/>
      <c r="H662" s="156"/>
      <c r="I662" s="287"/>
      <c r="J662" s="156"/>
      <c r="K662" s="288"/>
    </row>
    <row r="663" spans="1:11" s="70" customFormat="1" ht="15.75">
      <c r="A663" s="106" t="s">
        <v>1119</v>
      </c>
      <c r="B663" s="277" t="s">
        <v>42</v>
      </c>
      <c r="C663" s="112">
        <v>300</v>
      </c>
      <c r="D663" s="287"/>
      <c r="E663" s="287"/>
      <c r="F663" s="156"/>
      <c r="G663" s="287"/>
      <c r="H663" s="156"/>
      <c r="I663" s="287"/>
      <c r="J663" s="156"/>
      <c r="K663" s="288"/>
    </row>
    <row r="664" spans="1:11" s="70" customFormat="1" ht="15.75">
      <c r="A664" s="106" t="s">
        <v>1120</v>
      </c>
      <c r="B664" s="277" t="s">
        <v>43</v>
      </c>
      <c r="C664" s="112">
        <v>800</v>
      </c>
      <c r="D664" s="287"/>
      <c r="E664" s="287"/>
      <c r="F664" s="156"/>
      <c r="G664" s="287"/>
      <c r="H664" s="156"/>
      <c r="I664" s="287"/>
      <c r="J664" s="156"/>
      <c r="K664" s="288"/>
    </row>
    <row r="665" spans="1:11" s="70" customFormat="1" ht="15.75">
      <c r="A665" s="106" t="s">
        <v>1121</v>
      </c>
      <c r="B665" s="277" t="s">
        <v>462</v>
      </c>
      <c r="C665" s="112">
        <v>500</v>
      </c>
      <c r="D665" s="287"/>
      <c r="E665" s="287"/>
      <c r="F665" s="156"/>
      <c r="G665" s="287"/>
      <c r="H665" s="156"/>
      <c r="I665" s="287"/>
      <c r="J665" s="156"/>
      <c r="K665" s="288"/>
    </row>
    <row r="666" spans="1:11" s="70" customFormat="1" ht="15.75">
      <c r="A666" s="106" t="s">
        <v>1122</v>
      </c>
      <c r="B666" s="277" t="s">
        <v>1080</v>
      </c>
      <c r="C666" s="112">
        <v>850</v>
      </c>
      <c r="D666" s="287"/>
      <c r="E666" s="287"/>
      <c r="F666" s="156"/>
      <c r="G666" s="287"/>
      <c r="H666" s="156"/>
      <c r="I666" s="287"/>
      <c r="J666" s="156"/>
      <c r="K666" s="288"/>
    </row>
    <row r="667" spans="1:11" s="70" customFormat="1" ht="15.75">
      <c r="A667" s="106" t="s">
        <v>1123</v>
      </c>
      <c r="B667" s="12" t="s">
        <v>1081</v>
      </c>
      <c r="C667" s="112">
        <v>300</v>
      </c>
      <c r="D667" s="287"/>
      <c r="E667" s="287"/>
      <c r="F667" s="156"/>
      <c r="G667" s="287"/>
      <c r="H667" s="156"/>
      <c r="I667" s="287"/>
      <c r="J667" s="156"/>
      <c r="K667" s="288"/>
    </row>
    <row r="668" spans="1:11" s="70" customFormat="1" ht="15.75">
      <c r="A668" s="106" t="s">
        <v>1124</v>
      </c>
      <c r="B668" s="13" t="s">
        <v>1082</v>
      </c>
      <c r="C668" s="112">
        <v>150</v>
      </c>
      <c r="D668" s="287"/>
      <c r="E668" s="287"/>
      <c r="F668" s="156"/>
      <c r="G668" s="287"/>
      <c r="H668" s="156"/>
      <c r="I668" s="287"/>
      <c r="J668" s="156"/>
      <c r="K668" s="288"/>
    </row>
    <row r="669" spans="1:11" s="70" customFormat="1" ht="15.75">
      <c r="A669" s="106" t="s">
        <v>1125</v>
      </c>
      <c r="B669" s="12" t="s">
        <v>1083</v>
      </c>
      <c r="C669" s="112">
        <v>150</v>
      </c>
      <c r="D669" s="287"/>
      <c r="E669" s="287"/>
      <c r="F669" s="156"/>
      <c r="G669" s="287"/>
      <c r="H669" s="156"/>
      <c r="I669" s="287"/>
      <c r="J669" s="156"/>
      <c r="K669" s="288"/>
    </row>
    <row r="670" spans="1:11" s="70" customFormat="1" ht="15.75">
      <c r="A670" s="106" t="s">
        <v>1126</v>
      </c>
      <c r="B670" s="12" t="s">
        <v>1084</v>
      </c>
      <c r="C670" s="112">
        <v>150</v>
      </c>
      <c r="D670" s="287"/>
      <c r="E670" s="287"/>
      <c r="F670" s="156"/>
      <c r="G670" s="287"/>
      <c r="H670" s="156"/>
      <c r="I670" s="287"/>
      <c r="J670" s="156"/>
      <c r="K670" s="288"/>
    </row>
    <row r="671" spans="1:11" s="70" customFormat="1" ht="15.75">
      <c r="A671" s="106" t="s">
        <v>1127</v>
      </c>
      <c r="B671" s="12" t="s">
        <v>1085</v>
      </c>
      <c r="C671" s="112">
        <v>150</v>
      </c>
      <c r="D671" s="287"/>
      <c r="E671" s="287"/>
      <c r="F671" s="156"/>
      <c r="G671" s="287"/>
      <c r="H671" s="156"/>
      <c r="I671" s="287"/>
      <c r="J671" s="156"/>
      <c r="K671" s="288"/>
    </row>
    <row r="672" spans="1:11" s="70" customFormat="1" ht="15.75">
      <c r="A672" s="106" t="s">
        <v>1128</v>
      </c>
      <c r="B672" s="12" t="s">
        <v>1086</v>
      </c>
      <c r="C672" s="112">
        <v>400</v>
      </c>
      <c r="D672" s="287"/>
      <c r="E672" s="287"/>
      <c r="F672" s="156"/>
      <c r="G672" s="287"/>
      <c r="H672" s="156"/>
      <c r="I672" s="287"/>
      <c r="J672" s="156"/>
      <c r="K672" s="288"/>
    </row>
    <row r="673" spans="1:11" s="70" customFormat="1" ht="15.75">
      <c r="A673" s="106" t="s">
        <v>1129</v>
      </c>
      <c r="B673" s="12" t="s">
        <v>1087</v>
      </c>
      <c r="C673" s="112">
        <v>400</v>
      </c>
      <c r="D673" s="287"/>
      <c r="E673" s="287"/>
      <c r="F673" s="156"/>
      <c r="G673" s="287"/>
      <c r="H673" s="156"/>
      <c r="I673" s="287"/>
      <c r="J673" s="156"/>
      <c r="K673" s="288"/>
    </row>
    <row r="674" spans="1:11" s="70" customFormat="1" ht="15.75">
      <c r="A674" s="106" t="s">
        <v>1130</v>
      </c>
      <c r="B674" s="277" t="s">
        <v>1088</v>
      </c>
      <c r="C674" s="112">
        <v>400</v>
      </c>
      <c r="D674" s="287"/>
      <c r="E674" s="287"/>
      <c r="F674" s="156"/>
      <c r="G674" s="287"/>
      <c r="H674" s="156"/>
      <c r="I674" s="287"/>
      <c r="J674" s="156"/>
      <c r="K674" s="288"/>
    </row>
    <row r="675" spans="1:11" s="70" customFormat="1" ht="15.75">
      <c r="A675" s="106" t="s">
        <v>1131</v>
      </c>
      <c r="B675" s="277" t="s">
        <v>45</v>
      </c>
      <c r="C675" s="112">
        <v>700</v>
      </c>
      <c r="D675" s="287"/>
      <c r="E675" s="287"/>
      <c r="F675" s="156"/>
      <c r="G675" s="287"/>
      <c r="H675" s="156"/>
      <c r="I675" s="287"/>
      <c r="J675" s="156"/>
      <c r="K675" s="288"/>
    </row>
    <row r="676" spans="1:11" s="70" customFormat="1" ht="15.75">
      <c r="A676" s="106" t="s">
        <v>1132</v>
      </c>
      <c r="B676" s="277" t="s">
        <v>1089</v>
      </c>
      <c r="C676" s="112">
        <v>900</v>
      </c>
      <c r="D676" s="287"/>
      <c r="E676" s="287"/>
      <c r="F676" s="156"/>
      <c r="G676" s="287"/>
      <c r="H676" s="156"/>
      <c r="I676" s="287"/>
      <c r="J676" s="156"/>
      <c r="K676" s="288"/>
    </row>
    <row r="677" spans="1:11" s="70" customFormat="1" ht="15.75">
      <c r="A677" s="106" t="s">
        <v>1133</v>
      </c>
      <c r="B677" s="277" t="s">
        <v>1090</v>
      </c>
      <c r="C677" s="112">
        <v>350</v>
      </c>
      <c r="D677" s="287"/>
      <c r="E677" s="287"/>
      <c r="F677" s="156"/>
      <c r="G677" s="287"/>
      <c r="H677" s="156"/>
      <c r="I677" s="287"/>
      <c r="J677" s="156"/>
      <c r="K677" s="288"/>
    </row>
    <row r="678" spans="1:11" s="70" customFormat="1" ht="15.75">
      <c r="A678" s="106" t="s">
        <v>1134</v>
      </c>
      <c r="B678" s="277" t="s">
        <v>1091</v>
      </c>
      <c r="C678" s="112">
        <v>600</v>
      </c>
      <c r="D678" s="287"/>
      <c r="E678" s="287"/>
      <c r="F678" s="156"/>
      <c r="G678" s="287"/>
      <c r="H678" s="156"/>
      <c r="I678" s="287"/>
      <c r="J678" s="156"/>
      <c r="K678" s="288"/>
    </row>
    <row r="679" spans="1:11" s="70" customFormat="1" ht="15.75">
      <c r="A679" s="106" t="s">
        <v>1135</v>
      </c>
      <c r="B679" s="277" t="s">
        <v>1092</v>
      </c>
      <c r="C679" s="112">
        <v>1000</v>
      </c>
      <c r="D679" s="287"/>
      <c r="E679" s="287"/>
      <c r="F679" s="156"/>
      <c r="G679" s="287"/>
      <c r="H679" s="156"/>
      <c r="I679" s="287"/>
      <c r="J679" s="156"/>
      <c r="K679" s="288"/>
    </row>
    <row r="680" spans="1:11" s="70" customFormat="1" ht="16.5" thickBot="1">
      <c r="A680" s="107" t="s">
        <v>1136</v>
      </c>
      <c r="B680" s="278" t="s">
        <v>1093</v>
      </c>
      <c r="C680" s="118">
        <v>1000</v>
      </c>
      <c r="D680" s="287"/>
      <c r="E680" s="287"/>
      <c r="F680" s="156"/>
      <c r="G680" s="287"/>
      <c r="H680" s="156"/>
      <c r="I680" s="287"/>
      <c r="J680" s="156"/>
      <c r="K680" s="288"/>
    </row>
    <row r="681" spans="1:11" s="70" customFormat="1" ht="15.75">
      <c r="A681" s="197"/>
      <c r="B681" s="289"/>
      <c r="C681" s="68"/>
      <c r="D681" s="287"/>
      <c r="E681" s="287"/>
      <c r="F681" s="156"/>
      <c r="G681" s="287"/>
      <c r="H681" s="156"/>
      <c r="I681" s="287"/>
      <c r="J681" s="156"/>
      <c r="K681" s="288"/>
    </row>
    <row r="682" spans="1:11" s="6" customFormat="1" ht="16.5">
      <c r="A682" s="109" t="s">
        <v>898</v>
      </c>
      <c r="B682" s="33" t="s">
        <v>899</v>
      </c>
      <c r="C682" s="8"/>
      <c r="E682" s="34"/>
      <c r="F682" s="34"/>
      <c r="G682" s="34"/>
      <c r="H682" s="34"/>
      <c r="K682" s="35"/>
    </row>
    <row r="683" spans="1:11" s="6" customFormat="1" ht="17.25" thickBot="1">
      <c r="A683" s="146"/>
      <c r="B683" s="4"/>
      <c r="C683" s="8"/>
      <c r="D683" s="34"/>
      <c r="E683" s="34"/>
      <c r="F683" s="34"/>
      <c r="G683" s="34"/>
      <c r="H683" s="34"/>
      <c r="K683" s="35"/>
    </row>
    <row r="684" spans="1:11" s="6" customFormat="1" ht="15">
      <c r="A684" s="302" t="s">
        <v>479</v>
      </c>
      <c r="B684" s="306" t="s">
        <v>64</v>
      </c>
      <c r="C684" s="302" t="s">
        <v>481</v>
      </c>
      <c r="D684" s="36"/>
      <c r="E684" s="36"/>
      <c r="F684" s="36"/>
      <c r="G684" s="36"/>
      <c r="H684" s="1"/>
      <c r="I684" s="1"/>
      <c r="J684" s="1"/>
      <c r="K684" s="280"/>
    </row>
    <row r="685" spans="1:11" s="9" customFormat="1" ht="16.5" thickBot="1">
      <c r="A685" s="303"/>
      <c r="B685" s="307"/>
      <c r="C685" s="303"/>
      <c r="D685" s="36"/>
      <c r="E685" s="36"/>
      <c r="F685" s="1"/>
      <c r="G685" s="36"/>
      <c r="H685" s="1"/>
      <c r="I685" s="36"/>
      <c r="J685" s="1"/>
      <c r="K685" s="281"/>
    </row>
    <row r="686" spans="1:11" ht="15.75" customHeight="1">
      <c r="A686" s="139" t="s">
        <v>1036</v>
      </c>
      <c r="B686" s="250" t="s">
        <v>104</v>
      </c>
      <c r="C686" s="219">
        <v>1000</v>
      </c>
    </row>
    <row r="687" spans="1:11" ht="15.75" customHeight="1">
      <c r="A687" s="139" t="s">
        <v>1037</v>
      </c>
      <c r="B687" s="250" t="s">
        <v>105</v>
      </c>
      <c r="C687" s="219">
        <v>1000</v>
      </c>
    </row>
    <row r="688" spans="1:11" ht="15.75" customHeight="1">
      <c r="A688" s="139" t="s">
        <v>1038</v>
      </c>
      <c r="B688" s="250" t="s">
        <v>106</v>
      </c>
      <c r="C688" s="219">
        <v>850</v>
      </c>
    </row>
    <row r="689" spans="1:11" ht="15.75">
      <c r="A689" s="139" t="s">
        <v>1039</v>
      </c>
      <c r="B689" s="250" t="s">
        <v>107</v>
      </c>
      <c r="C689" s="219">
        <v>850</v>
      </c>
    </row>
    <row r="690" spans="1:11" ht="15.75">
      <c r="A690" s="139" t="s">
        <v>1040</v>
      </c>
      <c r="B690" s="12" t="s">
        <v>413</v>
      </c>
      <c r="C690" s="219">
        <v>750</v>
      </c>
    </row>
    <row r="691" spans="1:11" ht="15.75">
      <c r="A691" s="139" t="s">
        <v>1041</v>
      </c>
      <c r="B691" s="12" t="s">
        <v>414</v>
      </c>
      <c r="C691" s="219">
        <v>600</v>
      </c>
    </row>
    <row r="692" spans="1:11" s="9" customFormat="1" ht="15.75">
      <c r="A692" s="175" t="s">
        <v>900</v>
      </c>
      <c r="B692" s="79" t="s">
        <v>218</v>
      </c>
      <c r="C692" s="130">
        <v>12000</v>
      </c>
      <c r="D692" s="1"/>
      <c r="F692" s="42"/>
      <c r="I692" s="25"/>
      <c r="K692" s="10"/>
    </row>
    <row r="693" spans="1:11" ht="15.75">
      <c r="A693" s="141" t="s">
        <v>901</v>
      </c>
      <c r="B693" s="80" t="s">
        <v>219</v>
      </c>
      <c r="C693" s="130">
        <v>20000</v>
      </c>
    </row>
    <row r="694" spans="1:11" s="9" customFormat="1" ht="15.75">
      <c r="A694" s="141" t="s">
        <v>902</v>
      </c>
      <c r="B694" s="81" t="s">
        <v>220</v>
      </c>
      <c r="C694" s="130">
        <v>4000</v>
      </c>
      <c r="D694" s="18"/>
    </row>
    <row r="695" spans="1:11" s="9" customFormat="1" ht="31.5">
      <c r="A695" s="141" t="s">
        <v>903</v>
      </c>
      <c r="B695" s="82" t="s">
        <v>162</v>
      </c>
      <c r="C695" s="130">
        <v>2500</v>
      </c>
      <c r="D695" s="18"/>
    </row>
    <row r="696" spans="1:11" s="9" customFormat="1" ht="15.75">
      <c r="A696" s="141" t="s">
        <v>904</v>
      </c>
      <c r="B696" s="13" t="s">
        <v>217</v>
      </c>
      <c r="C696" s="130">
        <v>5500</v>
      </c>
      <c r="D696" s="18"/>
    </row>
    <row r="697" spans="1:11" s="70" customFormat="1" ht="15.75">
      <c r="A697" s="141" t="s">
        <v>905</v>
      </c>
      <c r="B697" s="13" t="s">
        <v>249</v>
      </c>
      <c r="C697" s="130">
        <v>7500</v>
      </c>
      <c r="D697" s="60"/>
    </row>
    <row r="698" spans="1:11" s="70" customFormat="1" ht="15.75">
      <c r="A698" s="141" t="s">
        <v>906</v>
      </c>
      <c r="B698" s="12" t="s">
        <v>221</v>
      </c>
      <c r="C698" s="130">
        <v>4700</v>
      </c>
      <c r="D698" s="60"/>
    </row>
    <row r="699" spans="1:11" s="9" customFormat="1" ht="15.75">
      <c r="A699" s="141" t="s">
        <v>907</v>
      </c>
      <c r="B699" s="12" t="s">
        <v>248</v>
      </c>
      <c r="C699" s="130">
        <v>8000</v>
      </c>
    </row>
    <row r="700" spans="1:11" s="9" customFormat="1" ht="15.75">
      <c r="A700" s="141" t="s">
        <v>908</v>
      </c>
      <c r="B700" s="12" t="s">
        <v>405</v>
      </c>
      <c r="C700" s="91">
        <v>10000</v>
      </c>
    </row>
    <row r="701" spans="1:11" s="9" customFormat="1" ht="15.75">
      <c r="A701" s="141" t="s">
        <v>909</v>
      </c>
      <c r="B701" s="12" t="s">
        <v>406</v>
      </c>
      <c r="C701" s="130">
        <v>12000</v>
      </c>
    </row>
    <row r="702" spans="1:11" s="9" customFormat="1" ht="15.75">
      <c r="A702" s="141" t="s">
        <v>910</v>
      </c>
      <c r="B702" s="12" t="s">
        <v>407</v>
      </c>
      <c r="C702" s="130">
        <v>14000</v>
      </c>
    </row>
    <row r="703" spans="1:11" s="9" customFormat="1" ht="15.75">
      <c r="A703" s="141" t="s">
        <v>911</v>
      </c>
      <c r="B703" s="12" t="s">
        <v>222</v>
      </c>
      <c r="C703" s="124">
        <v>16000</v>
      </c>
    </row>
    <row r="704" spans="1:11" s="9" customFormat="1" ht="15.75">
      <c r="A704" s="141" t="s">
        <v>912</v>
      </c>
      <c r="B704" s="46" t="s">
        <v>459</v>
      </c>
      <c r="C704" s="112">
        <v>11000</v>
      </c>
    </row>
    <row r="705" spans="1:11" s="9" customFormat="1" ht="15.75">
      <c r="A705" s="141" t="s">
        <v>913</v>
      </c>
      <c r="B705" s="46" t="s">
        <v>460</v>
      </c>
      <c r="C705" s="112">
        <v>13000</v>
      </c>
    </row>
    <row r="706" spans="1:11" s="9" customFormat="1" ht="15.75">
      <c r="A706" s="141" t="s">
        <v>914</v>
      </c>
      <c r="B706" s="46" t="s">
        <v>0</v>
      </c>
      <c r="C706" s="112">
        <v>15000</v>
      </c>
    </row>
    <row r="707" spans="1:11" s="9" customFormat="1" ht="15.75">
      <c r="A707" s="141" t="s">
        <v>915</v>
      </c>
      <c r="B707" s="46" t="s">
        <v>1311</v>
      </c>
      <c r="C707" s="112">
        <v>17000</v>
      </c>
    </row>
    <row r="708" spans="1:11" s="9" customFormat="1" ht="16.5" thickBot="1">
      <c r="A708" s="142" t="s">
        <v>916</v>
      </c>
      <c r="B708" s="114" t="s">
        <v>1312</v>
      </c>
      <c r="C708" s="118">
        <v>19000</v>
      </c>
    </row>
    <row r="709" spans="1:11" s="9" customFormat="1" ht="15.75">
      <c r="A709" s="36"/>
      <c r="B709" s="36"/>
      <c r="C709" s="36"/>
    </row>
    <row r="710" spans="1:11" s="6" customFormat="1" ht="16.5">
      <c r="A710" s="109" t="s">
        <v>917</v>
      </c>
      <c r="B710" s="33" t="s">
        <v>1227</v>
      </c>
      <c r="C710" s="8"/>
      <c r="E710" s="34"/>
      <c r="F710" s="34"/>
      <c r="G710" s="34"/>
      <c r="H710" s="34"/>
      <c r="K710" s="35"/>
    </row>
    <row r="711" spans="1:11" s="6" customFormat="1" ht="17.25" thickBot="1">
      <c r="A711" s="146"/>
      <c r="B711" s="4"/>
      <c r="C711" s="8"/>
      <c r="D711" s="34"/>
      <c r="E711" s="34"/>
      <c r="F711" s="34"/>
      <c r="G711" s="34"/>
      <c r="H711" s="34"/>
      <c r="K711" s="35"/>
    </row>
    <row r="712" spans="1:11" s="6" customFormat="1" ht="15">
      <c r="A712" s="302" t="s">
        <v>479</v>
      </c>
      <c r="B712" s="306" t="s">
        <v>64</v>
      </c>
      <c r="C712" s="302" t="s">
        <v>481</v>
      </c>
      <c r="D712" s="36"/>
      <c r="E712" s="36"/>
      <c r="F712" s="36"/>
      <c r="G712" s="36"/>
      <c r="H712" s="1"/>
      <c r="I712" s="1"/>
      <c r="J712" s="1"/>
      <c r="K712" s="280"/>
    </row>
    <row r="713" spans="1:11" s="9" customFormat="1" ht="16.5" thickBot="1">
      <c r="A713" s="303"/>
      <c r="B713" s="307"/>
      <c r="C713" s="303"/>
      <c r="D713" s="36"/>
      <c r="E713" s="36"/>
      <c r="F713" s="1"/>
      <c r="G713" s="36"/>
      <c r="H713" s="1"/>
      <c r="I713" s="36"/>
      <c r="J713" s="1"/>
      <c r="K713" s="281"/>
    </row>
    <row r="714" spans="1:11" ht="15.75" customHeight="1">
      <c r="A714" s="139" t="s">
        <v>1042</v>
      </c>
      <c r="B714" s="250" t="s">
        <v>104</v>
      </c>
      <c r="C714" s="219">
        <v>1000</v>
      </c>
    </row>
    <row r="715" spans="1:11" ht="15.75" customHeight="1">
      <c r="A715" s="139" t="s">
        <v>1043</v>
      </c>
      <c r="B715" s="250" t="s">
        <v>105</v>
      </c>
      <c r="C715" s="219">
        <v>1000</v>
      </c>
    </row>
    <row r="716" spans="1:11" ht="15.75" customHeight="1">
      <c r="A716" s="139" t="s">
        <v>1044</v>
      </c>
      <c r="B716" s="250" t="s">
        <v>106</v>
      </c>
      <c r="C716" s="219">
        <v>850</v>
      </c>
    </row>
    <row r="717" spans="1:11" ht="15.75">
      <c r="A717" s="139" t="s">
        <v>1045</v>
      </c>
      <c r="B717" s="250" t="s">
        <v>107</v>
      </c>
      <c r="C717" s="219">
        <v>850</v>
      </c>
    </row>
    <row r="718" spans="1:11" ht="15.75">
      <c r="A718" s="139" t="s">
        <v>1046</v>
      </c>
      <c r="B718" s="12" t="s">
        <v>413</v>
      </c>
      <c r="C718" s="219">
        <v>750</v>
      </c>
    </row>
    <row r="719" spans="1:11" ht="15.75">
      <c r="A719" s="139" t="s">
        <v>1047</v>
      </c>
      <c r="B719" s="12" t="s">
        <v>414</v>
      </c>
      <c r="C719" s="219">
        <v>600</v>
      </c>
    </row>
    <row r="720" spans="1:11" s="9" customFormat="1" ht="15.75">
      <c r="A720" s="141" t="s">
        <v>918</v>
      </c>
      <c r="B720" s="13" t="s">
        <v>388</v>
      </c>
      <c r="C720" s="124">
        <v>6500</v>
      </c>
      <c r="D720" s="1"/>
      <c r="F720" s="42"/>
      <c r="I720" s="25"/>
      <c r="K720" s="10"/>
    </row>
    <row r="721" spans="1:11" ht="15.75">
      <c r="A721" s="139" t="s">
        <v>919</v>
      </c>
      <c r="B721" s="8" t="s">
        <v>389</v>
      </c>
      <c r="C721" s="124">
        <v>3000</v>
      </c>
    </row>
    <row r="722" spans="1:11" s="9" customFormat="1" ht="15.75">
      <c r="A722" s="139" t="s">
        <v>920</v>
      </c>
      <c r="B722" s="12" t="s">
        <v>390</v>
      </c>
      <c r="C722" s="124">
        <v>6500</v>
      </c>
      <c r="D722" s="279"/>
    </row>
    <row r="723" spans="1:11" s="9" customFormat="1" ht="15.75">
      <c r="A723" s="139" t="s">
        <v>921</v>
      </c>
      <c r="B723" s="12" t="s">
        <v>391</v>
      </c>
      <c r="C723" s="124">
        <v>6500</v>
      </c>
      <c r="D723" s="279"/>
    </row>
    <row r="724" spans="1:11" s="70" customFormat="1" ht="15.75">
      <c r="A724" s="139" t="s">
        <v>922</v>
      </c>
      <c r="B724" s="12" t="s">
        <v>392</v>
      </c>
      <c r="C724" s="124">
        <v>5000</v>
      </c>
      <c r="D724" s="60"/>
    </row>
    <row r="725" spans="1:11" s="70" customFormat="1" ht="15.75">
      <c r="A725" s="139" t="s">
        <v>923</v>
      </c>
      <c r="B725" s="12" t="s">
        <v>393</v>
      </c>
      <c r="C725" s="124">
        <v>2000</v>
      </c>
      <c r="D725" s="60"/>
    </row>
    <row r="726" spans="1:11" s="9" customFormat="1" ht="16.5" thickBot="1">
      <c r="A726" s="113" t="s">
        <v>924</v>
      </c>
      <c r="B726" s="108" t="s">
        <v>315</v>
      </c>
      <c r="C726" s="118">
        <v>4000</v>
      </c>
    </row>
    <row r="727" spans="1:11" s="9" customFormat="1" ht="15.75">
      <c r="A727" s="36"/>
      <c r="B727" s="36"/>
      <c r="C727" s="36"/>
    </row>
    <row r="728" spans="1:11" s="6" customFormat="1" ht="16.5">
      <c r="A728" s="109" t="s">
        <v>509</v>
      </c>
      <c r="B728" s="33" t="s">
        <v>425</v>
      </c>
      <c r="C728" s="8"/>
      <c r="E728" s="34"/>
      <c r="F728" s="34"/>
      <c r="G728" s="34"/>
      <c r="H728" s="34"/>
      <c r="K728" s="35"/>
    </row>
    <row r="729" spans="1:11" s="6" customFormat="1" ht="17.25" thickBot="1">
      <c r="A729" s="146"/>
      <c r="B729" s="4"/>
      <c r="C729" s="8"/>
      <c r="D729" s="34"/>
      <c r="E729" s="34"/>
      <c r="F729" s="34"/>
      <c r="G729" s="34"/>
      <c r="H729" s="34"/>
      <c r="K729" s="35"/>
    </row>
    <row r="730" spans="1:11" s="6" customFormat="1" ht="15">
      <c r="A730" s="302" t="s">
        <v>479</v>
      </c>
      <c r="B730" s="306" t="s">
        <v>64</v>
      </c>
      <c r="C730" s="302" t="s">
        <v>481</v>
      </c>
      <c r="D730" s="36"/>
      <c r="E730" s="36"/>
      <c r="F730" s="36"/>
      <c r="G730" s="36"/>
      <c r="H730" s="1"/>
      <c r="I730" s="1"/>
      <c r="J730" s="1"/>
      <c r="K730" s="280"/>
    </row>
    <row r="731" spans="1:11" s="9" customFormat="1" ht="16.5" thickBot="1">
      <c r="A731" s="303"/>
      <c r="B731" s="307"/>
      <c r="C731" s="303"/>
      <c r="D731" s="36"/>
      <c r="E731" s="36"/>
      <c r="F731" s="1"/>
      <c r="G731" s="36"/>
      <c r="H731" s="1"/>
      <c r="I731" s="36"/>
      <c r="J731" s="1"/>
      <c r="K731" s="281"/>
    </row>
    <row r="732" spans="1:11" ht="15.75" customHeight="1">
      <c r="A732" s="139" t="s">
        <v>1048</v>
      </c>
      <c r="B732" s="250" t="s">
        <v>104</v>
      </c>
      <c r="C732" s="219">
        <v>1000</v>
      </c>
    </row>
    <row r="733" spans="1:11" ht="15.75" customHeight="1">
      <c r="A733" s="139" t="s">
        <v>1049</v>
      </c>
      <c r="B733" s="250" t="s">
        <v>105</v>
      </c>
      <c r="C733" s="219">
        <v>1000</v>
      </c>
    </row>
    <row r="734" spans="1:11" ht="15.75" customHeight="1">
      <c r="A734" s="139" t="s">
        <v>1050</v>
      </c>
      <c r="B734" s="250" t="s">
        <v>106</v>
      </c>
      <c r="C734" s="219">
        <v>850</v>
      </c>
    </row>
    <row r="735" spans="1:11" ht="15.75">
      <c r="A735" s="139" t="s">
        <v>1051</v>
      </c>
      <c r="B735" s="250" t="s">
        <v>107</v>
      </c>
      <c r="C735" s="219">
        <v>850</v>
      </c>
    </row>
    <row r="736" spans="1:11" ht="15.75">
      <c r="A736" s="139" t="s">
        <v>1052</v>
      </c>
      <c r="B736" s="12" t="s">
        <v>413</v>
      </c>
      <c r="C736" s="219">
        <v>750</v>
      </c>
    </row>
    <row r="737" spans="1:11" ht="15.75">
      <c r="A737" s="139" t="s">
        <v>1053</v>
      </c>
      <c r="B737" s="12" t="s">
        <v>414</v>
      </c>
      <c r="C737" s="219">
        <v>600</v>
      </c>
    </row>
    <row r="738" spans="1:11" s="9" customFormat="1" ht="15.75">
      <c r="A738" s="141" t="s">
        <v>925</v>
      </c>
      <c r="B738" s="14" t="s">
        <v>315</v>
      </c>
      <c r="C738" s="176">
        <v>2560</v>
      </c>
      <c r="D738" s="1"/>
      <c r="F738" s="42"/>
      <c r="I738" s="25"/>
      <c r="K738" s="10"/>
    </row>
    <row r="739" spans="1:11" ht="15.75">
      <c r="A739" s="141" t="s">
        <v>926</v>
      </c>
      <c r="B739" s="14" t="s">
        <v>100</v>
      </c>
      <c r="C739" s="176">
        <v>5840</v>
      </c>
    </row>
    <row r="740" spans="1:11" ht="15.75">
      <c r="A740" s="141" t="s">
        <v>927</v>
      </c>
      <c r="B740" s="14" t="s">
        <v>74</v>
      </c>
      <c r="C740" s="176">
        <v>5880</v>
      </c>
    </row>
    <row r="741" spans="1:11" s="9" customFormat="1" ht="15.75">
      <c r="A741" s="141" t="s">
        <v>928</v>
      </c>
      <c r="B741" s="14" t="s">
        <v>75</v>
      </c>
      <c r="C741" s="176">
        <v>7530</v>
      </c>
      <c r="D741" s="18"/>
    </row>
    <row r="742" spans="1:11" s="70" customFormat="1" ht="15.75">
      <c r="A742" s="141" t="s">
        <v>929</v>
      </c>
      <c r="B742" s="14" t="s">
        <v>76</v>
      </c>
      <c r="C742" s="176">
        <v>8300</v>
      </c>
      <c r="D742" s="60"/>
    </row>
    <row r="743" spans="1:11" s="70" customFormat="1" ht="15.75" customHeight="1">
      <c r="A743" s="141" t="s">
        <v>930</v>
      </c>
      <c r="B743" s="77" t="s">
        <v>77</v>
      </c>
      <c r="C743" s="176">
        <v>10890</v>
      </c>
      <c r="D743" s="60"/>
    </row>
    <row r="744" spans="1:11" s="9" customFormat="1" ht="15.75">
      <c r="A744" s="141" t="s">
        <v>931</v>
      </c>
      <c r="B744" s="77" t="s">
        <v>101</v>
      </c>
      <c r="C744" s="176">
        <v>48620</v>
      </c>
    </row>
    <row r="745" spans="1:11" s="9" customFormat="1" ht="16.5" thickBot="1">
      <c r="A745" s="142" t="s">
        <v>932</v>
      </c>
      <c r="B745" s="120" t="s">
        <v>301</v>
      </c>
      <c r="C745" s="177">
        <v>15000</v>
      </c>
    </row>
    <row r="746" spans="1:11" s="9" customFormat="1" ht="15.75">
      <c r="A746" s="36"/>
      <c r="B746" s="36"/>
      <c r="C746" s="36"/>
    </row>
    <row r="747" spans="1:11" s="6" customFormat="1" ht="16.5">
      <c r="A747" s="109" t="s">
        <v>936</v>
      </c>
      <c r="B747" s="33" t="s">
        <v>1137</v>
      </c>
      <c r="C747" s="8"/>
      <c r="E747" s="34"/>
      <c r="F747" s="34"/>
      <c r="G747" s="34"/>
      <c r="H747" s="34"/>
      <c r="K747" s="35"/>
    </row>
    <row r="748" spans="1:11" s="6" customFormat="1" ht="17.25" thickBot="1">
      <c r="A748" s="146"/>
      <c r="B748" s="4"/>
      <c r="C748" s="8"/>
      <c r="D748" s="34"/>
      <c r="E748" s="34"/>
      <c r="F748" s="34"/>
      <c r="G748" s="34"/>
      <c r="H748" s="34"/>
      <c r="K748" s="35"/>
    </row>
    <row r="749" spans="1:11" s="6" customFormat="1" ht="15">
      <c r="A749" s="302" t="s">
        <v>479</v>
      </c>
      <c r="B749" s="306" t="s">
        <v>64</v>
      </c>
      <c r="C749" s="302" t="s">
        <v>481</v>
      </c>
      <c r="D749" s="36"/>
      <c r="E749" s="36"/>
      <c r="F749" s="36"/>
      <c r="G749" s="36"/>
      <c r="H749" s="1"/>
      <c r="I749" s="1"/>
      <c r="J749" s="1"/>
      <c r="K749" s="280"/>
    </row>
    <row r="750" spans="1:11" s="9" customFormat="1" ht="16.5" thickBot="1">
      <c r="A750" s="303"/>
      <c r="B750" s="307"/>
      <c r="C750" s="303"/>
      <c r="D750" s="36"/>
      <c r="E750" s="36"/>
      <c r="F750" s="1"/>
      <c r="G750" s="36"/>
      <c r="H750" s="1"/>
      <c r="I750" s="36"/>
      <c r="J750" s="1"/>
      <c r="K750" s="281"/>
    </row>
    <row r="751" spans="1:11" ht="15.75" customHeight="1">
      <c r="A751" s="139" t="s">
        <v>1054</v>
      </c>
      <c r="B751" s="250" t="s">
        <v>104</v>
      </c>
      <c r="C751" s="219">
        <v>1000</v>
      </c>
    </row>
    <row r="752" spans="1:11" ht="15.75" customHeight="1">
      <c r="A752" s="139" t="s">
        <v>1055</v>
      </c>
      <c r="B752" s="250" t="s">
        <v>105</v>
      </c>
      <c r="C752" s="219">
        <v>1000</v>
      </c>
    </row>
    <row r="753" spans="1:11" ht="15.75" customHeight="1">
      <c r="A753" s="139" t="s">
        <v>1056</v>
      </c>
      <c r="B753" s="250" t="s">
        <v>106</v>
      </c>
      <c r="C753" s="219">
        <v>850</v>
      </c>
    </row>
    <row r="754" spans="1:11" ht="15.75">
      <c r="A754" s="139" t="s">
        <v>1057</v>
      </c>
      <c r="B754" s="250" t="s">
        <v>107</v>
      </c>
      <c r="C754" s="219">
        <v>850</v>
      </c>
    </row>
    <row r="755" spans="1:11" ht="15.75">
      <c r="A755" s="139" t="s">
        <v>1058</v>
      </c>
      <c r="B755" s="12" t="s">
        <v>413</v>
      </c>
      <c r="C755" s="219">
        <v>750</v>
      </c>
    </row>
    <row r="756" spans="1:11" ht="15.75">
      <c r="A756" s="139" t="s">
        <v>1059</v>
      </c>
      <c r="B756" s="12" t="s">
        <v>414</v>
      </c>
      <c r="C756" s="219">
        <v>600</v>
      </c>
    </row>
    <row r="757" spans="1:11" s="9" customFormat="1" ht="15.75" customHeight="1">
      <c r="A757" s="141" t="s">
        <v>937</v>
      </c>
      <c r="B757" s="73" t="s">
        <v>116</v>
      </c>
      <c r="C757" s="112">
        <v>105000</v>
      </c>
      <c r="D757" s="1"/>
      <c r="F757" s="42"/>
      <c r="I757" s="25"/>
      <c r="K757" s="10"/>
    </row>
    <row r="758" spans="1:11" ht="15.75" customHeight="1">
      <c r="A758" s="141" t="s">
        <v>938</v>
      </c>
      <c r="B758" s="73" t="s">
        <v>117</v>
      </c>
      <c r="C758" s="112">
        <v>130000</v>
      </c>
    </row>
    <row r="759" spans="1:11" ht="15.75" customHeight="1" thickBot="1">
      <c r="A759" s="142" t="s">
        <v>939</v>
      </c>
      <c r="B759" s="143" t="s">
        <v>118</v>
      </c>
      <c r="C759" s="118">
        <v>175000</v>
      </c>
    </row>
    <row r="760" spans="1:11" s="9" customFormat="1" ht="15.75">
      <c r="A760" s="36"/>
      <c r="B760" s="36"/>
      <c r="C760" s="36"/>
    </row>
    <row r="761" spans="1:11" s="6" customFormat="1" ht="16.5">
      <c r="A761" s="110" t="s">
        <v>510</v>
      </c>
      <c r="B761" s="33" t="s">
        <v>206</v>
      </c>
      <c r="C761" s="9"/>
      <c r="E761" s="34"/>
      <c r="F761" s="34"/>
      <c r="G761" s="34"/>
      <c r="H761" s="34"/>
      <c r="K761" s="35"/>
    </row>
    <row r="762" spans="1:11" s="6" customFormat="1" ht="17.25" thickBot="1">
      <c r="A762" s="119"/>
      <c r="B762" s="4"/>
      <c r="C762" s="9"/>
      <c r="D762" s="34"/>
      <c r="E762" s="34"/>
      <c r="F762" s="34"/>
      <c r="G762" s="34"/>
      <c r="H762" s="34"/>
      <c r="K762" s="35"/>
    </row>
    <row r="763" spans="1:11" s="6" customFormat="1" ht="15">
      <c r="A763" s="302" t="s">
        <v>479</v>
      </c>
      <c r="B763" s="306" t="s">
        <v>64</v>
      </c>
      <c r="C763" s="302" t="s">
        <v>481</v>
      </c>
      <c r="D763" s="36"/>
      <c r="E763" s="36"/>
      <c r="F763" s="36"/>
      <c r="G763" s="36"/>
      <c r="H763" s="1"/>
      <c r="I763" s="1"/>
      <c r="J763" s="1"/>
      <c r="K763" s="280"/>
    </row>
    <row r="764" spans="1:11" s="9" customFormat="1" ht="16.5" thickBot="1">
      <c r="A764" s="303"/>
      <c r="B764" s="307"/>
      <c r="C764" s="303"/>
      <c r="D764" s="36"/>
      <c r="E764" s="36"/>
      <c r="F764" s="1"/>
      <c r="G764" s="36"/>
      <c r="H764" s="1"/>
      <c r="I764" s="36"/>
      <c r="J764" s="1"/>
      <c r="K764" s="281"/>
    </row>
    <row r="765" spans="1:11" ht="15.75" customHeight="1">
      <c r="A765" s="139" t="s">
        <v>1060</v>
      </c>
      <c r="B765" s="250" t="s">
        <v>104</v>
      </c>
      <c r="C765" s="219">
        <v>1000</v>
      </c>
    </row>
    <row r="766" spans="1:11" ht="15.75" customHeight="1">
      <c r="A766" s="139" t="s">
        <v>1061</v>
      </c>
      <c r="B766" s="250" t="s">
        <v>105</v>
      </c>
      <c r="C766" s="219">
        <v>1000</v>
      </c>
    </row>
    <row r="767" spans="1:11" ht="15.75" customHeight="1">
      <c r="A767" s="139" t="s">
        <v>1062</v>
      </c>
      <c r="B767" s="250" t="s">
        <v>106</v>
      </c>
      <c r="C767" s="219">
        <v>850</v>
      </c>
    </row>
    <row r="768" spans="1:11" ht="15.75">
      <c r="A768" s="139" t="s">
        <v>1063</v>
      </c>
      <c r="B768" s="250" t="s">
        <v>107</v>
      </c>
      <c r="C768" s="219">
        <v>850</v>
      </c>
    </row>
    <row r="769" spans="1:11" ht="15.75">
      <c r="A769" s="139" t="s">
        <v>1064</v>
      </c>
      <c r="B769" s="12" t="s">
        <v>413</v>
      </c>
      <c r="C769" s="219">
        <v>750</v>
      </c>
    </row>
    <row r="770" spans="1:11" ht="15.75">
      <c r="A770" s="139" t="s">
        <v>1065</v>
      </c>
      <c r="B770" s="12" t="s">
        <v>414</v>
      </c>
      <c r="C770" s="219">
        <v>600</v>
      </c>
    </row>
    <row r="771" spans="1:11" s="9" customFormat="1" ht="15.75">
      <c r="A771" s="139" t="s">
        <v>933</v>
      </c>
      <c r="B771" s="8" t="s">
        <v>281</v>
      </c>
      <c r="C771" s="124">
        <v>400</v>
      </c>
      <c r="D771" s="1"/>
      <c r="F771" s="42"/>
      <c r="I771" s="25"/>
      <c r="K771" s="10"/>
    </row>
    <row r="772" spans="1:11" ht="15.75">
      <c r="A772" s="139" t="s">
        <v>934</v>
      </c>
      <c r="B772" s="11" t="s">
        <v>56</v>
      </c>
      <c r="C772" s="124">
        <v>6000</v>
      </c>
    </row>
    <row r="773" spans="1:11" s="9" customFormat="1" ht="16.5" thickBot="1">
      <c r="A773" s="113" t="s">
        <v>935</v>
      </c>
      <c r="B773" s="101" t="s">
        <v>55</v>
      </c>
      <c r="C773" s="132">
        <v>4000</v>
      </c>
    </row>
    <row r="774" spans="1:11" s="9" customFormat="1" ht="15.75"/>
    <row r="775" spans="1:11" s="9" customFormat="1" ht="16.5">
      <c r="A775" s="110" t="s">
        <v>1138</v>
      </c>
      <c r="B775" s="33" t="s">
        <v>114</v>
      </c>
      <c r="D775" s="34"/>
      <c r="E775" s="34"/>
      <c r="F775" s="34"/>
      <c r="G775" s="34"/>
      <c r="H775" s="34"/>
      <c r="K775" s="35"/>
    </row>
    <row r="776" spans="1:11" s="6" customFormat="1" ht="17.25" thickBot="1">
      <c r="A776" s="134"/>
      <c r="B776" s="4"/>
      <c r="C776" s="9"/>
      <c r="E776" s="34"/>
      <c r="F776" s="34"/>
      <c r="G776" s="34"/>
      <c r="H776" s="34"/>
      <c r="K776" s="35"/>
    </row>
    <row r="777" spans="1:11" s="6" customFormat="1" ht="16.5">
      <c r="A777" s="302" t="s">
        <v>479</v>
      </c>
      <c r="B777" s="306" t="s">
        <v>64</v>
      </c>
      <c r="C777" s="302" t="s">
        <v>481</v>
      </c>
      <c r="D777" s="34"/>
      <c r="E777" s="34"/>
      <c r="F777" s="34"/>
      <c r="G777" s="34"/>
      <c r="H777" s="34"/>
      <c r="K777" s="35"/>
    </row>
    <row r="778" spans="1:11" s="6" customFormat="1" ht="15.75" thickBot="1">
      <c r="A778" s="303"/>
      <c r="B778" s="307"/>
      <c r="C778" s="303"/>
      <c r="D778" s="36"/>
      <c r="E778" s="36"/>
      <c r="F778" s="36"/>
      <c r="G778" s="36"/>
      <c r="H778" s="1"/>
      <c r="I778" s="1"/>
      <c r="J778" s="1"/>
      <c r="K778" s="280"/>
    </row>
    <row r="779" spans="1:11" ht="15.75" customHeight="1">
      <c r="A779" s="139" t="s">
        <v>1139</v>
      </c>
      <c r="B779" s="250" t="s">
        <v>104</v>
      </c>
      <c r="C779" s="219">
        <v>1000</v>
      </c>
    </row>
    <row r="780" spans="1:11" ht="15.75" customHeight="1">
      <c r="A780" s="139" t="s">
        <v>1140</v>
      </c>
      <c r="B780" s="250" t="s">
        <v>105</v>
      </c>
      <c r="C780" s="219">
        <v>1000</v>
      </c>
    </row>
    <row r="781" spans="1:11" ht="15.75" customHeight="1">
      <c r="A781" s="139" t="s">
        <v>1141</v>
      </c>
      <c r="B781" s="250" t="s">
        <v>106</v>
      </c>
      <c r="C781" s="219">
        <v>850</v>
      </c>
    </row>
    <row r="782" spans="1:11" ht="15.75">
      <c r="A782" s="139" t="s">
        <v>1142</v>
      </c>
      <c r="B782" s="250" t="s">
        <v>107</v>
      </c>
      <c r="C782" s="219">
        <v>850</v>
      </c>
    </row>
    <row r="783" spans="1:11" ht="15.75">
      <c r="A783" s="139" t="s">
        <v>1143</v>
      </c>
      <c r="B783" s="12" t="s">
        <v>413</v>
      </c>
      <c r="C783" s="219">
        <v>750</v>
      </c>
    </row>
    <row r="784" spans="1:11" ht="16.5" thickBot="1">
      <c r="A784" s="139" t="s">
        <v>1144</v>
      </c>
      <c r="B784" s="12" t="s">
        <v>414</v>
      </c>
      <c r="C784" s="219">
        <v>600</v>
      </c>
    </row>
    <row r="785" spans="1:11" s="9" customFormat="1" ht="15.75">
      <c r="A785" s="150"/>
      <c r="B785" s="326" t="s">
        <v>305</v>
      </c>
      <c r="C785" s="319"/>
      <c r="D785" s="1"/>
      <c r="F785" s="42"/>
      <c r="I785" s="25"/>
      <c r="K785" s="10"/>
    </row>
    <row r="786" spans="1:11" ht="15.75">
      <c r="A786" s="106" t="s">
        <v>1313</v>
      </c>
      <c r="B786" s="12" t="s">
        <v>195</v>
      </c>
      <c r="C786" s="126">
        <v>10000</v>
      </c>
    </row>
    <row r="787" spans="1:11" s="9" customFormat="1" ht="15.75">
      <c r="A787" s="106" t="s">
        <v>1314</v>
      </c>
      <c r="B787" s="8" t="s">
        <v>196</v>
      </c>
      <c r="C787" s="126">
        <v>14000</v>
      </c>
    </row>
    <row r="788" spans="1:11" s="9" customFormat="1" ht="15.75">
      <c r="A788" s="106" t="s">
        <v>1315</v>
      </c>
      <c r="B788" s="12" t="s">
        <v>307</v>
      </c>
      <c r="C788" s="126">
        <v>18000</v>
      </c>
      <c r="D788" s="18"/>
    </row>
    <row r="789" spans="1:11" s="70" customFormat="1" ht="15.75">
      <c r="A789" s="139" t="s">
        <v>1316</v>
      </c>
      <c r="B789" s="8" t="s">
        <v>308</v>
      </c>
      <c r="C789" s="126">
        <v>23000</v>
      </c>
      <c r="D789" s="60"/>
    </row>
    <row r="790" spans="1:11" s="70" customFormat="1" ht="15.75">
      <c r="A790" s="139" t="s">
        <v>1145</v>
      </c>
      <c r="B790" s="12" t="s">
        <v>197</v>
      </c>
      <c r="C790" s="147">
        <v>2000</v>
      </c>
      <c r="D790" s="60"/>
    </row>
    <row r="791" spans="1:11" s="9" customFormat="1" ht="15.75">
      <c r="A791" s="139" t="s">
        <v>1146</v>
      </c>
      <c r="B791" s="19" t="s">
        <v>198</v>
      </c>
      <c r="C791" s="148">
        <v>5650</v>
      </c>
    </row>
    <row r="792" spans="1:11" s="9" customFormat="1" ht="15.75">
      <c r="A792" s="139" t="s">
        <v>1147</v>
      </c>
      <c r="B792" s="12" t="s">
        <v>410</v>
      </c>
      <c r="C792" s="147">
        <v>2700</v>
      </c>
    </row>
    <row r="793" spans="1:11" s="9" customFormat="1" ht="31.5">
      <c r="A793" s="139" t="s">
        <v>1148</v>
      </c>
      <c r="B793" s="57" t="s">
        <v>411</v>
      </c>
      <c r="C793" s="149">
        <v>3500</v>
      </c>
    </row>
    <row r="794" spans="1:11" s="9" customFormat="1" ht="15.75">
      <c r="A794" s="139" t="s">
        <v>1149</v>
      </c>
      <c r="B794" s="12" t="s">
        <v>412</v>
      </c>
      <c r="C794" s="149">
        <v>4200</v>
      </c>
    </row>
    <row r="795" spans="1:11" s="9" customFormat="1" ht="31.5">
      <c r="A795" s="139" t="s">
        <v>1150</v>
      </c>
      <c r="B795" s="57" t="s">
        <v>285</v>
      </c>
      <c r="C795" s="149">
        <v>5000</v>
      </c>
    </row>
    <row r="796" spans="1:11" s="9" customFormat="1" ht="15.75">
      <c r="A796" s="139" t="s">
        <v>1151</v>
      </c>
      <c r="B796" s="12" t="s">
        <v>437</v>
      </c>
      <c r="C796" s="149">
        <v>1700</v>
      </c>
      <c r="D796" s="269"/>
    </row>
    <row r="797" spans="1:11" s="9" customFormat="1" ht="15.75">
      <c r="A797" s="139" t="s">
        <v>1152</v>
      </c>
      <c r="B797" s="19" t="s">
        <v>409</v>
      </c>
      <c r="C797" s="149">
        <v>1000</v>
      </c>
      <c r="D797" s="269"/>
    </row>
    <row r="798" spans="1:11" s="9" customFormat="1" ht="15.75">
      <c r="A798" s="106" t="s">
        <v>1153</v>
      </c>
      <c r="B798" s="12" t="s">
        <v>434</v>
      </c>
      <c r="C798" s="149">
        <v>1300</v>
      </c>
      <c r="D798" s="269"/>
    </row>
    <row r="799" spans="1:11" s="9" customFormat="1" ht="15.75">
      <c r="A799" s="106" t="s">
        <v>1154</v>
      </c>
      <c r="B799" s="19" t="s">
        <v>435</v>
      </c>
      <c r="C799" s="126">
        <v>400</v>
      </c>
      <c r="D799" s="269"/>
    </row>
    <row r="800" spans="1:11" s="9" customFormat="1" ht="16.5" thickBot="1">
      <c r="A800" s="107" t="s">
        <v>1155</v>
      </c>
      <c r="B800" s="120" t="s">
        <v>436</v>
      </c>
      <c r="C800" s="129">
        <v>800</v>
      </c>
      <c r="D800" s="269"/>
    </row>
    <row r="801" spans="1:11" s="9" customFormat="1" ht="15.75">
      <c r="D801" s="269"/>
    </row>
    <row r="802" spans="1:11" s="9" customFormat="1" ht="16.5">
      <c r="A802" s="110" t="s">
        <v>1156</v>
      </c>
      <c r="B802" s="33" t="s">
        <v>1228</v>
      </c>
      <c r="D802" s="34"/>
      <c r="E802" s="34"/>
      <c r="F802" s="34"/>
      <c r="G802" s="34"/>
      <c r="H802" s="34"/>
      <c r="K802" s="35"/>
    </row>
    <row r="803" spans="1:11" s="6" customFormat="1" ht="17.25" thickBot="1">
      <c r="A803" s="134"/>
      <c r="B803" s="4"/>
      <c r="C803" s="9"/>
      <c r="E803" s="34"/>
      <c r="F803" s="34"/>
      <c r="G803" s="34"/>
      <c r="H803" s="34"/>
      <c r="K803" s="35"/>
    </row>
    <row r="804" spans="1:11" s="6" customFormat="1" ht="16.5">
      <c r="A804" s="302" t="s">
        <v>479</v>
      </c>
      <c r="B804" s="306" t="s">
        <v>64</v>
      </c>
      <c r="C804" s="302" t="s">
        <v>481</v>
      </c>
      <c r="D804" s="34"/>
      <c r="E804" s="34"/>
      <c r="F804" s="34"/>
      <c r="G804" s="34"/>
      <c r="H804" s="34"/>
      <c r="K804" s="35"/>
    </row>
    <row r="805" spans="1:11" s="6" customFormat="1" ht="15.75" thickBot="1">
      <c r="A805" s="303"/>
      <c r="B805" s="307"/>
      <c r="C805" s="303"/>
      <c r="D805" s="36"/>
      <c r="E805" s="36"/>
      <c r="F805" s="36"/>
      <c r="G805" s="36"/>
      <c r="H805" s="1"/>
      <c r="I805" s="1"/>
      <c r="J805" s="1"/>
      <c r="K805" s="280"/>
    </row>
    <row r="806" spans="1:11" ht="15.75" customHeight="1">
      <c r="A806" s="139" t="s">
        <v>1157</v>
      </c>
      <c r="B806" s="250" t="s">
        <v>104</v>
      </c>
      <c r="C806" s="219">
        <v>1000</v>
      </c>
    </row>
    <row r="807" spans="1:11" ht="15.75" customHeight="1">
      <c r="A807" s="139" t="s">
        <v>1158</v>
      </c>
      <c r="B807" s="250" t="s">
        <v>105</v>
      </c>
      <c r="C807" s="219">
        <v>1000</v>
      </c>
    </row>
    <row r="808" spans="1:11" ht="15.75" customHeight="1">
      <c r="A808" s="139" t="s">
        <v>1159</v>
      </c>
      <c r="B808" s="250" t="s">
        <v>106</v>
      </c>
      <c r="C808" s="219">
        <v>850</v>
      </c>
    </row>
    <row r="809" spans="1:11" ht="15.75" customHeight="1">
      <c r="A809" s="139" t="s">
        <v>1160</v>
      </c>
      <c r="B809" s="250" t="s">
        <v>107</v>
      </c>
      <c r="C809" s="219">
        <v>850</v>
      </c>
    </row>
    <row r="810" spans="1:11" ht="15.75">
      <c r="A810" s="139" t="s">
        <v>1161</v>
      </c>
      <c r="B810" s="12" t="s">
        <v>413</v>
      </c>
      <c r="C810" s="219">
        <v>750</v>
      </c>
    </row>
    <row r="811" spans="1:11" ht="16.5" thickBot="1">
      <c r="A811" s="139" t="s">
        <v>1162</v>
      </c>
      <c r="B811" s="12" t="s">
        <v>414</v>
      </c>
      <c r="C811" s="219">
        <v>600</v>
      </c>
    </row>
    <row r="812" spans="1:11" s="9" customFormat="1" ht="15.75">
      <c r="A812" s="151"/>
      <c r="B812" s="326" t="s">
        <v>305</v>
      </c>
      <c r="C812" s="319"/>
      <c r="D812" s="1"/>
      <c r="F812" s="42"/>
      <c r="I812" s="25"/>
      <c r="K812" s="10"/>
    </row>
    <row r="813" spans="1:11" ht="15.75">
      <c r="A813" s="106" t="s">
        <v>1317</v>
      </c>
      <c r="B813" s="12" t="s">
        <v>195</v>
      </c>
      <c r="C813" s="126">
        <v>10000</v>
      </c>
    </row>
    <row r="814" spans="1:11" s="9" customFormat="1" ht="15.75">
      <c r="A814" s="106" t="s">
        <v>1318</v>
      </c>
      <c r="B814" s="8" t="s">
        <v>196</v>
      </c>
      <c r="C814" s="126">
        <v>14000</v>
      </c>
    </row>
    <row r="815" spans="1:11" s="9" customFormat="1" ht="15.75">
      <c r="A815" s="106" t="s">
        <v>1319</v>
      </c>
      <c r="B815" s="12" t="s">
        <v>307</v>
      </c>
      <c r="C815" s="126">
        <v>18000</v>
      </c>
      <c r="D815" s="18"/>
    </row>
    <row r="816" spans="1:11" s="70" customFormat="1" ht="15.75">
      <c r="A816" s="106" t="s">
        <v>1320</v>
      </c>
      <c r="B816" s="8" t="s">
        <v>308</v>
      </c>
      <c r="C816" s="126">
        <v>23000</v>
      </c>
      <c r="D816" s="60"/>
    </row>
    <row r="817" spans="1:4" s="70" customFormat="1" ht="15.75">
      <c r="A817" s="139" t="s">
        <v>1163</v>
      </c>
      <c r="B817" s="12" t="s">
        <v>197</v>
      </c>
      <c r="C817" s="147">
        <v>2000</v>
      </c>
      <c r="D817" s="60"/>
    </row>
    <row r="818" spans="1:4" s="9" customFormat="1" ht="15.75">
      <c r="A818" s="139" t="s">
        <v>1164</v>
      </c>
      <c r="B818" s="19" t="s">
        <v>198</v>
      </c>
      <c r="C818" s="148">
        <v>5650</v>
      </c>
    </row>
    <row r="819" spans="1:4" s="9" customFormat="1" ht="15.75">
      <c r="A819" s="139" t="s">
        <v>1165</v>
      </c>
      <c r="B819" s="26" t="s">
        <v>410</v>
      </c>
      <c r="C819" s="147">
        <v>2700</v>
      </c>
    </row>
    <row r="820" spans="1:4" s="9" customFormat="1" ht="31.5">
      <c r="A820" s="139" t="s">
        <v>1166</v>
      </c>
      <c r="B820" s="57" t="s">
        <v>411</v>
      </c>
      <c r="C820" s="149">
        <v>3500</v>
      </c>
    </row>
    <row r="821" spans="1:4" s="9" customFormat="1" ht="15.75">
      <c r="A821" s="139" t="s">
        <v>1167</v>
      </c>
      <c r="B821" s="12" t="s">
        <v>412</v>
      </c>
      <c r="C821" s="149">
        <v>4200</v>
      </c>
    </row>
    <row r="822" spans="1:4" s="9" customFormat="1" ht="31.5">
      <c r="A822" s="139" t="s">
        <v>1168</v>
      </c>
      <c r="B822" s="57" t="s">
        <v>285</v>
      </c>
      <c r="C822" s="149">
        <v>5000</v>
      </c>
    </row>
    <row r="823" spans="1:4" s="9" customFormat="1" ht="15.75">
      <c r="A823" s="139" t="s">
        <v>1169</v>
      </c>
      <c r="B823" s="12" t="s">
        <v>437</v>
      </c>
      <c r="C823" s="149">
        <v>1700</v>
      </c>
      <c r="D823" s="269"/>
    </row>
    <row r="824" spans="1:4" s="9" customFormat="1" ht="15.75">
      <c r="A824" s="139" t="s">
        <v>1170</v>
      </c>
      <c r="B824" s="19" t="s">
        <v>408</v>
      </c>
      <c r="C824" s="149">
        <v>1000</v>
      </c>
      <c r="D824" s="269"/>
    </row>
    <row r="825" spans="1:4" s="9" customFormat="1" ht="15.75">
      <c r="A825" s="139" t="s">
        <v>1171</v>
      </c>
      <c r="B825" s="12" t="s">
        <v>434</v>
      </c>
      <c r="C825" s="149">
        <v>1300</v>
      </c>
      <c r="D825" s="269"/>
    </row>
    <row r="826" spans="1:4" s="9" customFormat="1" ht="15.75">
      <c r="A826" s="139" t="s">
        <v>1172</v>
      </c>
      <c r="B826" s="19" t="s">
        <v>435</v>
      </c>
      <c r="C826" s="126">
        <v>400</v>
      </c>
      <c r="D826" s="269"/>
    </row>
    <row r="827" spans="1:4" s="9" customFormat="1" ht="16.5" thickBot="1">
      <c r="A827" s="107" t="s">
        <v>1173</v>
      </c>
      <c r="B827" s="120" t="s">
        <v>436</v>
      </c>
      <c r="C827" s="129">
        <v>800</v>
      </c>
      <c r="D827" s="269"/>
    </row>
    <row r="828" spans="1:4" s="9" customFormat="1" ht="15.75">
      <c r="A828" s="36"/>
      <c r="B828" s="36"/>
      <c r="C828" s="36"/>
      <c r="D828" s="269"/>
    </row>
    <row r="829" spans="1:4" s="9" customFormat="1" ht="15.75">
      <c r="A829" s="36"/>
      <c r="B829" s="36"/>
      <c r="C829" s="36"/>
      <c r="D829" s="269"/>
    </row>
    <row r="830" spans="1:4" s="9" customFormat="1" ht="15.75">
      <c r="A830" s="36"/>
      <c r="B830" s="36"/>
      <c r="C830" s="36"/>
      <c r="D830" s="269"/>
    </row>
    <row r="831" spans="1:4" s="9" customFormat="1" ht="15.75">
      <c r="A831" s="36"/>
      <c r="B831" s="36"/>
      <c r="C831" s="36"/>
      <c r="D831" s="269"/>
    </row>
    <row r="832" spans="1:4" s="9" customFormat="1" ht="15.75">
      <c r="A832" s="36"/>
      <c r="B832" s="36"/>
      <c r="C832" s="36"/>
    </row>
    <row r="833" spans="1:4" s="9" customFormat="1" ht="15.75">
      <c r="A833" s="36"/>
      <c r="B833" s="36"/>
      <c r="C833" s="36"/>
    </row>
    <row r="834" spans="1:4" s="9" customFormat="1" ht="15.75">
      <c r="A834" s="36"/>
      <c r="B834" s="36"/>
      <c r="C834" s="36"/>
      <c r="D834" s="66"/>
    </row>
  </sheetData>
  <mergeCells count="96">
    <mergeCell ref="B785:C785"/>
    <mergeCell ref="B812:C812"/>
    <mergeCell ref="A804:A805"/>
    <mergeCell ref="B804:B805"/>
    <mergeCell ref="C804:C805"/>
    <mergeCell ref="A777:A778"/>
    <mergeCell ref="B777:B778"/>
    <mergeCell ref="C777:C778"/>
    <mergeCell ref="C730:C731"/>
    <mergeCell ref="A763:A764"/>
    <mergeCell ref="B763:B764"/>
    <mergeCell ref="C763:C764"/>
    <mergeCell ref="A712:A713"/>
    <mergeCell ref="B712:B713"/>
    <mergeCell ref="C712:C713"/>
    <mergeCell ref="A749:A750"/>
    <mergeCell ref="B749:B750"/>
    <mergeCell ref="C749:C750"/>
    <mergeCell ref="B730:B731"/>
    <mergeCell ref="A730:A731"/>
    <mergeCell ref="C617:C618"/>
    <mergeCell ref="A684:A685"/>
    <mergeCell ref="B684:B685"/>
    <mergeCell ref="C684:C685"/>
    <mergeCell ref="B597:B598"/>
    <mergeCell ref="A617:A618"/>
    <mergeCell ref="B617:B618"/>
    <mergeCell ref="A597:A598"/>
    <mergeCell ref="A637:A638"/>
    <mergeCell ref="B637:B638"/>
    <mergeCell ref="C637:C638"/>
    <mergeCell ref="B462:C462"/>
    <mergeCell ref="B448:C448"/>
    <mergeCell ref="B500:B501"/>
    <mergeCell ref="C500:C501"/>
    <mergeCell ref="A404:A405"/>
    <mergeCell ref="B440:B441"/>
    <mergeCell ref="C440:C441"/>
    <mergeCell ref="B404:B405"/>
    <mergeCell ref="C404:C405"/>
    <mergeCell ref="A440:A441"/>
    <mergeCell ref="A349:A350"/>
    <mergeCell ref="B349:B350"/>
    <mergeCell ref="C349:C350"/>
    <mergeCell ref="A319:A320"/>
    <mergeCell ref="B319:B320"/>
    <mergeCell ref="C319:C320"/>
    <mergeCell ref="A283:A284"/>
    <mergeCell ref="B283:B284"/>
    <mergeCell ref="C283:C284"/>
    <mergeCell ref="B238:C238"/>
    <mergeCell ref="B240:C240"/>
    <mergeCell ref="A254:A255"/>
    <mergeCell ref="B254:B255"/>
    <mergeCell ref="C254:C255"/>
    <mergeCell ref="B97:B98"/>
    <mergeCell ref="A218:A219"/>
    <mergeCell ref="B218:B219"/>
    <mergeCell ref="C218:C219"/>
    <mergeCell ref="B182:B183"/>
    <mergeCell ref="C182:C183"/>
    <mergeCell ref="B202:C202"/>
    <mergeCell ref="B204:C204"/>
    <mergeCell ref="A182:A183"/>
    <mergeCell ref="C71:C72"/>
    <mergeCell ref="C97:C98"/>
    <mergeCell ref="A150:A151"/>
    <mergeCell ref="B19:B20"/>
    <mergeCell ref="C19:C20"/>
    <mergeCell ref="A54:C54"/>
    <mergeCell ref="A48:A49"/>
    <mergeCell ref="B48:B49"/>
    <mergeCell ref="A63:A64"/>
    <mergeCell ref="B150:B151"/>
    <mergeCell ref="C48:C49"/>
    <mergeCell ref="C150:C151"/>
    <mergeCell ref="A83:A84"/>
    <mergeCell ref="B83:B84"/>
    <mergeCell ref="C83:C84"/>
    <mergeCell ref="A97:A98"/>
    <mergeCell ref="B508:C508"/>
    <mergeCell ref="B519:C519"/>
    <mergeCell ref="B547:C547"/>
    <mergeCell ref="C597:C598"/>
    <mergeCell ref="A5:A6"/>
    <mergeCell ref="B5:B6"/>
    <mergeCell ref="C5:C6"/>
    <mergeCell ref="A500:A501"/>
    <mergeCell ref="A19:A20"/>
    <mergeCell ref="B368:B369"/>
    <mergeCell ref="C368:C369"/>
    <mergeCell ref="A368:A369"/>
    <mergeCell ref="B63:B64"/>
    <mergeCell ref="C63:C64"/>
    <mergeCell ref="A71:A72"/>
    <mergeCell ref="B71:B72"/>
  </mergeCells>
  <phoneticPr fontId="13" type="noConversion"/>
  <pageMargins left="0.51181102362204722" right="0.23622047244094491" top="0.59055118110236227" bottom="0.39370078740157483" header="0.31496062992125984" footer="0.31496062992125984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view="pageBreakPreview" workbookViewId="0">
      <selection activeCell="B11" sqref="B11"/>
    </sheetView>
  </sheetViews>
  <sheetFormatPr defaultRowHeight="12.75"/>
  <cols>
    <col min="1" max="1" width="13.6640625" style="206" customWidth="1"/>
    <col min="2" max="2" width="92.83203125" style="207" customWidth="1"/>
    <col min="3" max="3" width="18.83203125" style="207" customWidth="1"/>
    <col min="4" max="4" width="14.1640625" style="206" customWidth="1"/>
    <col min="5" max="5" width="13.33203125" style="206" bestFit="1" customWidth="1"/>
    <col min="6" max="16384" width="9.33203125" style="206"/>
  </cols>
  <sheetData>
    <row r="1" spans="1:3" ht="18.75">
      <c r="A1" s="207"/>
      <c r="B1" s="297" t="s">
        <v>280</v>
      </c>
    </row>
    <row r="2" spans="1:3" ht="15.75">
      <c r="A2" s="208"/>
      <c r="B2" s="209"/>
      <c r="C2" s="210"/>
    </row>
    <row r="3" spans="1:3" ht="15.75">
      <c r="A3" s="211" t="s">
        <v>1356</v>
      </c>
      <c r="B3" s="212" t="s">
        <v>1514</v>
      </c>
      <c r="C3" s="210"/>
    </row>
    <row r="4" spans="1:3" ht="15.75" thickBot="1">
      <c r="A4" s="213"/>
      <c r="B4" s="214"/>
      <c r="C4" s="213"/>
    </row>
    <row r="5" spans="1:3" ht="20.25" customHeight="1">
      <c r="A5" s="337" t="s">
        <v>479</v>
      </c>
      <c r="B5" s="339" t="s">
        <v>64</v>
      </c>
      <c r="C5" s="337" t="s">
        <v>481</v>
      </c>
    </row>
    <row r="6" spans="1:3" ht="20.25" customHeight="1" thickBot="1">
      <c r="A6" s="338"/>
      <c r="B6" s="340"/>
      <c r="C6" s="340"/>
    </row>
    <row r="7" spans="1:3" ht="16.5" thickBot="1">
      <c r="A7" s="341" t="s">
        <v>1357</v>
      </c>
      <c r="B7" s="342"/>
      <c r="C7" s="343"/>
    </row>
    <row r="8" spans="1:3" ht="15.75" customHeight="1">
      <c r="A8" s="215" t="s">
        <v>1358</v>
      </c>
      <c r="B8" s="202" t="s">
        <v>1359</v>
      </c>
      <c r="C8" s="216">
        <v>39000</v>
      </c>
    </row>
    <row r="9" spans="1:3" ht="15.75" customHeight="1">
      <c r="A9" s="217" t="s">
        <v>1360</v>
      </c>
      <c r="B9" s="218" t="s">
        <v>1361</v>
      </c>
      <c r="C9" s="219">
        <v>60000</v>
      </c>
    </row>
    <row r="10" spans="1:3" ht="15.75" customHeight="1">
      <c r="A10" s="217" t="s">
        <v>1362</v>
      </c>
      <c r="B10" s="218" t="s">
        <v>1363</v>
      </c>
      <c r="C10" s="219">
        <v>67000</v>
      </c>
    </row>
    <row r="11" spans="1:3" ht="15.75">
      <c r="A11" s="217" t="s">
        <v>1364</v>
      </c>
      <c r="B11" s="218" t="s">
        <v>1365</v>
      </c>
      <c r="C11" s="219">
        <v>113000</v>
      </c>
    </row>
    <row r="12" spans="1:3" ht="16.5" thickBot="1">
      <c r="A12" s="220" t="s">
        <v>1366</v>
      </c>
      <c r="B12" s="221" t="s">
        <v>1367</v>
      </c>
      <c r="C12" s="222">
        <v>160000</v>
      </c>
    </row>
    <row r="13" spans="1:3" ht="16.5" thickBot="1">
      <c r="A13" s="334" t="s">
        <v>1368</v>
      </c>
      <c r="B13" s="335"/>
      <c r="C13" s="336"/>
    </row>
    <row r="14" spans="1:3" ht="15.75" customHeight="1">
      <c r="A14" s="215" t="s">
        <v>1369</v>
      </c>
      <c r="B14" s="223" t="s">
        <v>1370</v>
      </c>
      <c r="C14" s="216">
        <v>13000</v>
      </c>
    </row>
    <row r="15" spans="1:3" ht="15.75" customHeight="1">
      <c r="A15" s="217" t="s">
        <v>1371</v>
      </c>
      <c r="B15" s="224" t="s">
        <v>1372</v>
      </c>
      <c r="C15" s="219">
        <v>22000</v>
      </c>
    </row>
    <row r="16" spans="1:3" ht="15.75" customHeight="1">
      <c r="A16" s="217" t="s">
        <v>1373</v>
      </c>
      <c r="B16" s="218" t="s">
        <v>1374</v>
      </c>
      <c r="C16" s="219">
        <v>29000</v>
      </c>
    </row>
    <row r="17" spans="1:3" ht="15.75">
      <c r="A17" s="217" t="s">
        <v>1375</v>
      </c>
      <c r="B17" s="218" t="s">
        <v>1376</v>
      </c>
      <c r="C17" s="219">
        <v>33000</v>
      </c>
    </row>
    <row r="18" spans="1:3" ht="15.75" customHeight="1">
      <c r="A18" s="217" t="s">
        <v>1377</v>
      </c>
      <c r="B18" s="218" t="s">
        <v>1378</v>
      </c>
      <c r="C18" s="219">
        <v>58000</v>
      </c>
    </row>
    <row r="19" spans="1:3" ht="15.75" customHeight="1" thickBot="1">
      <c r="A19" s="220" t="s">
        <v>1379</v>
      </c>
      <c r="B19" s="225" t="s">
        <v>1380</v>
      </c>
      <c r="C19" s="226">
        <v>64000</v>
      </c>
    </row>
    <row r="20" spans="1:3" ht="16.5" thickBot="1">
      <c r="A20" s="334" t="s">
        <v>1381</v>
      </c>
      <c r="B20" s="335"/>
      <c r="C20" s="336"/>
    </row>
    <row r="21" spans="1:3" ht="15.75" customHeight="1">
      <c r="A21" s="215" t="s">
        <v>1382</v>
      </c>
      <c r="B21" s="227" t="s">
        <v>1383</v>
      </c>
      <c r="C21" s="216">
        <v>28000</v>
      </c>
    </row>
    <row r="22" spans="1:3" ht="15.75" customHeight="1">
      <c r="A22" s="217" t="s">
        <v>1384</v>
      </c>
      <c r="B22" s="224" t="s">
        <v>1385</v>
      </c>
      <c r="C22" s="219">
        <v>58000</v>
      </c>
    </row>
    <row r="23" spans="1:3" ht="15.75" customHeight="1">
      <c r="A23" s="217" t="s">
        <v>1386</v>
      </c>
      <c r="B23" s="224" t="s">
        <v>1387</v>
      </c>
      <c r="C23" s="219">
        <v>109000</v>
      </c>
    </row>
    <row r="24" spans="1:3" ht="15.75">
      <c r="A24" s="217" t="s">
        <v>1388</v>
      </c>
      <c r="B24" s="224" t="s">
        <v>1389</v>
      </c>
      <c r="C24" s="219">
        <v>118000</v>
      </c>
    </row>
    <row r="25" spans="1:3" ht="15.75" customHeight="1">
      <c r="A25" s="217" t="s">
        <v>1390</v>
      </c>
      <c r="B25" s="224" t="s">
        <v>1391</v>
      </c>
      <c r="C25" s="219">
        <v>33000</v>
      </c>
    </row>
    <row r="26" spans="1:3" ht="15.75" customHeight="1">
      <c r="A26" s="217" t="s">
        <v>1392</v>
      </c>
      <c r="B26" s="224" t="s">
        <v>1393</v>
      </c>
      <c r="C26" s="219">
        <v>65000</v>
      </c>
    </row>
    <row r="27" spans="1:3" ht="15.75" customHeight="1">
      <c r="A27" s="217" t="s">
        <v>1394</v>
      </c>
      <c r="B27" s="224" t="s">
        <v>1395</v>
      </c>
      <c r="C27" s="219">
        <v>113000</v>
      </c>
    </row>
    <row r="28" spans="1:3" ht="15.75" customHeight="1">
      <c r="A28" s="217" t="s">
        <v>1396</v>
      </c>
      <c r="B28" s="224" t="s">
        <v>1397</v>
      </c>
      <c r="C28" s="219">
        <v>167000</v>
      </c>
    </row>
    <row r="29" spans="1:3" ht="15.75" customHeight="1" thickBot="1">
      <c r="A29" s="220" t="s">
        <v>1398</v>
      </c>
      <c r="B29" s="228" t="s">
        <v>1399</v>
      </c>
      <c r="C29" s="226">
        <v>196000</v>
      </c>
    </row>
    <row r="30" spans="1:3" ht="16.5" thickBot="1">
      <c r="A30" s="334" t="s">
        <v>1400</v>
      </c>
      <c r="B30" s="335"/>
      <c r="C30" s="336"/>
    </row>
    <row r="31" spans="1:3" ht="15.75" customHeight="1">
      <c r="A31" s="217" t="s">
        <v>1401</v>
      </c>
      <c r="B31" s="224" t="s">
        <v>1402</v>
      </c>
      <c r="C31" s="219">
        <v>22000</v>
      </c>
    </row>
    <row r="32" spans="1:3" ht="15.75" customHeight="1">
      <c r="A32" s="217" t="s">
        <v>1403</v>
      </c>
      <c r="B32" s="224" t="s">
        <v>1404</v>
      </c>
      <c r="C32" s="219">
        <v>26000</v>
      </c>
    </row>
    <row r="33" spans="1:3" ht="15.75">
      <c r="A33" s="217" t="s">
        <v>1405</v>
      </c>
      <c r="B33" s="224" t="s">
        <v>1406</v>
      </c>
      <c r="C33" s="219">
        <v>38000</v>
      </c>
    </row>
    <row r="34" spans="1:3" ht="15.75" customHeight="1">
      <c r="A34" s="217" t="s">
        <v>1407</v>
      </c>
      <c r="B34" s="224" t="s">
        <v>1408</v>
      </c>
      <c r="C34" s="219">
        <v>67000</v>
      </c>
    </row>
    <row r="35" spans="1:3" ht="15.75" customHeight="1" thickBot="1">
      <c r="A35" s="217" t="s">
        <v>1409</v>
      </c>
      <c r="B35" s="228" t="s">
        <v>1410</v>
      </c>
      <c r="C35" s="226">
        <v>87000</v>
      </c>
    </row>
    <row r="36" spans="1:3" ht="16.5" thickBot="1">
      <c r="A36" s="334" t="s">
        <v>1411</v>
      </c>
      <c r="B36" s="335"/>
      <c r="C36" s="336"/>
    </row>
    <row r="37" spans="1:3" ht="15.75" customHeight="1">
      <c r="A37" s="215" t="s">
        <v>1412</v>
      </c>
      <c r="B37" s="227" t="s">
        <v>1413</v>
      </c>
      <c r="C37" s="216">
        <v>33000</v>
      </c>
    </row>
    <row r="38" spans="1:3" ht="15.75" customHeight="1">
      <c r="A38" s="217" t="s">
        <v>1414</v>
      </c>
      <c r="B38" s="224" t="s">
        <v>1415</v>
      </c>
      <c r="C38" s="219">
        <v>39000</v>
      </c>
    </row>
    <row r="39" spans="1:3" ht="15.75" customHeight="1">
      <c r="A39" s="217" t="s">
        <v>1416</v>
      </c>
      <c r="B39" s="224" t="s">
        <v>1417</v>
      </c>
      <c r="C39" s="219">
        <v>63000</v>
      </c>
    </row>
    <row r="40" spans="1:3" ht="15.75">
      <c r="A40" s="217" t="s">
        <v>1418</v>
      </c>
      <c r="B40" s="224" t="s">
        <v>1419</v>
      </c>
      <c r="C40" s="219">
        <v>86000</v>
      </c>
    </row>
    <row r="41" spans="1:3" ht="15.75" customHeight="1">
      <c r="A41" s="217" t="s">
        <v>1420</v>
      </c>
      <c r="B41" s="224" t="s">
        <v>1421</v>
      </c>
      <c r="C41" s="219">
        <v>30000</v>
      </c>
    </row>
    <row r="42" spans="1:3" ht="15.75" customHeight="1">
      <c r="A42" s="217" t="s">
        <v>1422</v>
      </c>
      <c r="B42" s="224" t="s">
        <v>1423</v>
      </c>
      <c r="C42" s="219">
        <v>31000</v>
      </c>
    </row>
    <row r="43" spans="1:3" ht="15.75" customHeight="1">
      <c r="A43" s="217" t="s">
        <v>1424</v>
      </c>
      <c r="B43" s="224" t="s">
        <v>1425</v>
      </c>
      <c r="C43" s="219">
        <v>45000</v>
      </c>
    </row>
    <row r="44" spans="1:3" ht="15.75" customHeight="1">
      <c r="A44" s="217" t="s">
        <v>1426</v>
      </c>
      <c r="B44" s="224" t="s">
        <v>1427</v>
      </c>
      <c r="C44" s="219">
        <v>54000</v>
      </c>
    </row>
    <row r="45" spans="1:3" ht="15.75" customHeight="1">
      <c r="A45" s="217" t="s">
        <v>1428</v>
      </c>
      <c r="B45" s="224" t="s">
        <v>1429</v>
      </c>
      <c r="C45" s="219">
        <v>59000</v>
      </c>
    </row>
    <row r="46" spans="1:3" ht="15.75" customHeight="1" thickBot="1">
      <c r="A46" s="220" t="s">
        <v>1430</v>
      </c>
      <c r="B46" s="228" t="s">
        <v>1431</v>
      </c>
      <c r="C46" s="226">
        <v>113000</v>
      </c>
    </row>
    <row r="47" spans="1:3" ht="16.5" thickBot="1">
      <c r="A47" s="334" t="s">
        <v>1432</v>
      </c>
      <c r="B47" s="335"/>
      <c r="C47" s="336"/>
    </row>
    <row r="48" spans="1:3" ht="15.75" customHeight="1">
      <c r="A48" s="215" t="s">
        <v>1433</v>
      </c>
      <c r="B48" s="227" t="s">
        <v>1434</v>
      </c>
      <c r="C48" s="216">
        <v>20000</v>
      </c>
    </row>
    <row r="49" spans="1:3" ht="15.75" customHeight="1">
      <c r="A49" s="217" t="s">
        <v>1435</v>
      </c>
      <c r="B49" s="224" t="s">
        <v>1436</v>
      </c>
      <c r="C49" s="219">
        <v>35000</v>
      </c>
    </row>
    <row r="50" spans="1:3" ht="15.75" customHeight="1">
      <c r="A50" s="217" t="s">
        <v>1437</v>
      </c>
      <c r="B50" s="224" t="s">
        <v>1438</v>
      </c>
      <c r="C50" s="219">
        <v>45000</v>
      </c>
    </row>
    <row r="51" spans="1:3" ht="15.75">
      <c r="A51" s="217" t="s">
        <v>1439</v>
      </c>
      <c r="B51" s="224" t="s">
        <v>1440</v>
      </c>
      <c r="C51" s="219">
        <v>52000</v>
      </c>
    </row>
    <row r="52" spans="1:3" ht="31.5">
      <c r="A52" s="217" t="s">
        <v>1441</v>
      </c>
      <c r="B52" s="229" t="s">
        <v>1442</v>
      </c>
      <c r="C52" s="219">
        <v>23000</v>
      </c>
    </row>
    <row r="53" spans="1:3" ht="31.5">
      <c r="A53" s="217" t="s">
        <v>1443</v>
      </c>
      <c r="B53" s="229" t="s">
        <v>1444</v>
      </c>
      <c r="C53" s="219">
        <v>25000</v>
      </c>
    </row>
    <row r="54" spans="1:3" ht="31.5">
      <c r="A54" s="217" t="s">
        <v>1445</v>
      </c>
      <c r="B54" s="229" t="s">
        <v>1446</v>
      </c>
      <c r="C54" s="219">
        <v>30000</v>
      </c>
    </row>
    <row r="55" spans="1:3" ht="31.5">
      <c r="A55" s="217" t="s">
        <v>1447</v>
      </c>
      <c r="B55" s="229" t="s">
        <v>1448</v>
      </c>
      <c r="C55" s="219">
        <v>37000</v>
      </c>
    </row>
    <row r="56" spans="1:3" ht="32.25" thickBot="1">
      <c r="A56" s="220" t="s">
        <v>1449</v>
      </c>
      <c r="B56" s="229" t="s">
        <v>1450</v>
      </c>
      <c r="C56" s="219">
        <v>54000</v>
      </c>
    </row>
    <row r="57" spans="1:3" ht="16.5" thickBot="1">
      <c r="A57" s="334" t="s">
        <v>1451</v>
      </c>
      <c r="B57" s="335"/>
      <c r="C57" s="336"/>
    </row>
    <row r="58" spans="1:3" ht="15.75" customHeight="1">
      <c r="A58" s="215" t="s">
        <v>1452</v>
      </c>
      <c r="B58" s="227" t="s">
        <v>1453</v>
      </c>
      <c r="C58" s="216">
        <v>13000</v>
      </c>
    </row>
    <row r="59" spans="1:3" ht="15.75">
      <c r="A59" s="217" t="s">
        <v>1454</v>
      </c>
      <c r="B59" s="224" t="s">
        <v>1455</v>
      </c>
      <c r="C59" s="219">
        <v>20000</v>
      </c>
    </row>
    <row r="60" spans="1:3" ht="15.75" customHeight="1">
      <c r="A60" s="217" t="s">
        <v>1456</v>
      </c>
      <c r="B60" s="224" t="s">
        <v>1457</v>
      </c>
      <c r="C60" s="219">
        <v>38000</v>
      </c>
    </row>
    <row r="61" spans="1:3" ht="15.75">
      <c r="A61" s="217" t="s">
        <v>1458</v>
      </c>
      <c r="B61" s="224" t="s">
        <v>1459</v>
      </c>
      <c r="C61" s="219">
        <v>66000</v>
      </c>
    </row>
    <row r="62" spans="1:3" ht="15.75" customHeight="1">
      <c r="A62" s="217" t="s">
        <v>1460</v>
      </c>
      <c r="B62" s="224" t="s">
        <v>1461</v>
      </c>
      <c r="C62" s="219">
        <v>39000</v>
      </c>
    </row>
    <row r="63" spans="1:3" ht="15.75" customHeight="1">
      <c r="A63" s="217" t="s">
        <v>1462</v>
      </c>
      <c r="B63" s="224" t="s">
        <v>1463</v>
      </c>
      <c r="C63" s="219">
        <v>50000</v>
      </c>
    </row>
    <row r="64" spans="1:3" ht="15.75" customHeight="1">
      <c r="A64" s="217" t="s">
        <v>1464</v>
      </c>
      <c r="B64" s="224" t="s">
        <v>1465</v>
      </c>
      <c r="C64" s="219">
        <v>59000</v>
      </c>
    </row>
    <row r="65" spans="1:3" ht="15.75">
      <c r="A65" s="217" t="s">
        <v>1466</v>
      </c>
      <c r="B65" s="224" t="s">
        <v>1467</v>
      </c>
      <c r="C65" s="219">
        <v>50000</v>
      </c>
    </row>
    <row r="66" spans="1:3" ht="15.75" customHeight="1">
      <c r="A66" s="217" t="s">
        <v>1468</v>
      </c>
      <c r="B66" s="224" t="s">
        <v>1469</v>
      </c>
      <c r="C66" s="219">
        <v>73000</v>
      </c>
    </row>
    <row r="67" spans="1:3" ht="15.75">
      <c r="A67" s="217" t="s">
        <v>1470</v>
      </c>
      <c r="B67" s="224" t="s">
        <v>1471</v>
      </c>
      <c r="C67" s="219">
        <v>110000</v>
      </c>
    </row>
    <row r="68" spans="1:3" ht="15.75" customHeight="1">
      <c r="A68" s="217" t="s">
        <v>1472</v>
      </c>
      <c r="B68" s="224" t="s">
        <v>1473</v>
      </c>
      <c r="C68" s="219">
        <v>33000</v>
      </c>
    </row>
    <row r="69" spans="1:3" ht="15.75" customHeight="1">
      <c r="A69" s="217" t="s">
        <v>1474</v>
      </c>
      <c r="B69" s="224" t="s">
        <v>1475</v>
      </c>
      <c r="C69" s="219">
        <v>32000</v>
      </c>
    </row>
    <row r="70" spans="1:3" ht="15.75" customHeight="1">
      <c r="A70" s="217" t="s">
        <v>1476</v>
      </c>
      <c r="B70" s="224" t="s">
        <v>1477</v>
      </c>
      <c r="C70" s="219">
        <v>39000</v>
      </c>
    </row>
    <row r="71" spans="1:3" ht="15.75" customHeight="1">
      <c r="A71" s="217" t="s">
        <v>1478</v>
      </c>
      <c r="B71" s="224" t="s">
        <v>1479</v>
      </c>
      <c r="C71" s="219">
        <v>82000</v>
      </c>
    </row>
    <row r="72" spans="1:3" ht="15.75" customHeight="1">
      <c r="A72" s="217" t="s">
        <v>1480</v>
      </c>
      <c r="B72" s="224" t="s">
        <v>1481</v>
      </c>
      <c r="C72" s="219">
        <v>118000</v>
      </c>
    </row>
    <row r="73" spans="1:3" ht="15.75" customHeight="1">
      <c r="A73" s="217" t="s">
        <v>1482</v>
      </c>
      <c r="B73" s="224" t="s">
        <v>1483</v>
      </c>
      <c r="C73" s="219">
        <v>67000</v>
      </c>
    </row>
    <row r="74" spans="1:3" ht="15.75" customHeight="1">
      <c r="A74" s="217" t="s">
        <v>1484</v>
      </c>
      <c r="B74" s="224" t="s">
        <v>1485</v>
      </c>
      <c r="C74" s="219">
        <v>74000</v>
      </c>
    </row>
    <row r="75" spans="1:3" ht="15.75" customHeight="1">
      <c r="A75" s="217" t="s">
        <v>1486</v>
      </c>
      <c r="B75" s="224" t="s">
        <v>1487</v>
      </c>
      <c r="C75" s="219">
        <v>113000</v>
      </c>
    </row>
    <row r="76" spans="1:3" ht="15.75" customHeight="1">
      <c r="A76" s="217" t="s">
        <v>1488</v>
      </c>
      <c r="B76" s="224" t="s">
        <v>1489</v>
      </c>
      <c r="C76" s="219">
        <v>32000</v>
      </c>
    </row>
    <row r="77" spans="1:3" ht="15.75" customHeight="1">
      <c r="A77" s="217" t="s">
        <v>1490</v>
      </c>
      <c r="B77" s="224" t="s">
        <v>1491</v>
      </c>
      <c r="C77" s="219">
        <v>54000</v>
      </c>
    </row>
    <row r="78" spans="1:3" ht="15.75" customHeight="1">
      <c r="A78" s="217" t="s">
        <v>1492</v>
      </c>
      <c r="B78" s="224" t="s">
        <v>1493</v>
      </c>
      <c r="C78" s="219">
        <v>68000</v>
      </c>
    </row>
    <row r="79" spans="1:3" ht="15.75" customHeight="1">
      <c r="A79" s="217" t="s">
        <v>1494</v>
      </c>
      <c r="B79" s="224" t="s">
        <v>1495</v>
      </c>
      <c r="C79" s="219">
        <v>17000</v>
      </c>
    </row>
    <row r="80" spans="1:3" ht="15.75" customHeight="1">
      <c r="A80" s="217" t="s">
        <v>1496</v>
      </c>
      <c r="B80" s="224" t="s">
        <v>1497</v>
      </c>
      <c r="C80" s="219">
        <v>22000</v>
      </c>
    </row>
    <row r="81" spans="1:3" ht="15.75" customHeight="1">
      <c r="A81" s="217" t="s">
        <v>1498</v>
      </c>
      <c r="B81" s="224" t="s">
        <v>1499</v>
      </c>
      <c r="C81" s="219">
        <v>21000</v>
      </c>
    </row>
    <row r="82" spans="1:3" ht="15.75" customHeight="1">
      <c r="A82" s="217" t="s">
        <v>1500</v>
      </c>
      <c r="B82" s="224" t="s">
        <v>1501</v>
      </c>
      <c r="C82" s="219">
        <v>30000</v>
      </c>
    </row>
    <row r="83" spans="1:3" ht="15.75" customHeight="1">
      <c r="A83" s="217" t="s">
        <v>1502</v>
      </c>
      <c r="B83" s="224" t="s">
        <v>1503</v>
      </c>
      <c r="C83" s="219">
        <v>43000</v>
      </c>
    </row>
    <row r="84" spans="1:3" ht="15.75" customHeight="1">
      <c r="A84" s="217" t="s">
        <v>1504</v>
      </c>
      <c r="B84" s="224" t="s">
        <v>1505</v>
      </c>
      <c r="C84" s="219">
        <v>31000</v>
      </c>
    </row>
    <row r="85" spans="1:3" ht="15.75" customHeight="1">
      <c r="A85" s="217" t="s">
        <v>1506</v>
      </c>
      <c r="B85" s="224" t="s">
        <v>1507</v>
      </c>
      <c r="C85" s="219">
        <v>33000</v>
      </c>
    </row>
    <row r="86" spans="1:3" ht="15.75" customHeight="1" thickBot="1">
      <c r="A86" s="220" t="s">
        <v>1508</v>
      </c>
      <c r="B86" s="228" t="s">
        <v>1509</v>
      </c>
      <c r="C86" s="226">
        <v>59000</v>
      </c>
    </row>
    <row r="87" spans="1:3" ht="16.5" thickBot="1">
      <c r="A87" s="334" t="s">
        <v>1515</v>
      </c>
      <c r="B87" s="335"/>
      <c r="C87" s="336"/>
    </row>
    <row r="88" spans="1:3" ht="15.75" customHeight="1">
      <c r="A88" s="215" t="s">
        <v>1510</v>
      </c>
      <c r="B88" s="227" t="s">
        <v>1511</v>
      </c>
      <c r="C88" s="216">
        <v>31000</v>
      </c>
    </row>
    <row r="89" spans="1:3" ht="16.5" thickBot="1">
      <c r="A89" s="220" t="s">
        <v>1512</v>
      </c>
      <c r="B89" s="228" t="s">
        <v>1513</v>
      </c>
      <c r="C89" s="226">
        <v>32000</v>
      </c>
    </row>
    <row r="91" spans="1:3" ht="15">
      <c r="A91" s="32" t="s">
        <v>324</v>
      </c>
      <c r="B91" s="27"/>
      <c r="C91" s="28"/>
    </row>
    <row r="92" spans="1:3" ht="60.75" customHeight="1">
      <c r="A92" s="299" t="s">
        <v>1516</v>
      </c>
      <c r="B92" s="299"/>
      <c r="C92" s="299"/>
    </row>
  </sheetData>
  <mergeCells count="12">
    <mergeCell ref="A92:C92"/>
    <mergeCell ref="A30:C30"/>
    <mergeCell ref="A36:C36"/>
    <mergeCell ref="A47:C47"/>
    <mergeCell ref="A57:C57"/>
    <mergeCell ref="A87:C87"/>
    <mergeCell ref="A20:C20"/>
    <mergeCell ref="A5:A6"/>
    <mergeCell ref="B5:B6"/>
    <mergeCell ref="C5:C6"/>
    <mergeCell ref="A7:C7"/>
    <mergeCell ref="A13:C13"/>
  </mergeCells>
  <pageMargins left="0.51181102362204722" right="0.23622047244094491" top="0.59055118110236227" bottom="0.39370078740157483" header="0.31496062992125984" footer="0.31496062992125984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115" zoomScaleSheetLayoutView="115" workbookViewId="0">
      <selection activeCell="B16" sqref="B16"/>
    </sheetView>
  </sheetViews>
  <sheetFormatPr defaultRowHeight="12.75"/>
  <cols>
    <col min="1" max="1" width="13.6640625" customWidth="1"/>
    <col min="2" max="2" width="95.83203125" style="20" customWidth="1"/>
    <col min="3" max="3" width="18.83203125" style="20" customWidth="1"/>
    <col min="4" max="4" width="14.1640625" customWidth="1"/>
    <col min="5" max="5" width="13.33203125" bestFit="1" customWidth="1"/>
  </cols>
  <sheetData>
    <row r="1" spans="1:4" ht="18.75">
      <c r="A1" s="20"/>
      <c r="B1" s="296" t="s">
        <v>280</v>
      </c>
    </row>
    <row r="2" spans="1:4" ht="15.75">
      <c r="A2" s="6"/>
      <c r="B2" s="199"/>
      <c r="C2" s="1"/>
    </row>
    <row r="3" spans="1:4" ht="15.75">
      <c r="A3" s="109" t="s">
        <v>1346</v>
      </c>
      <c r="B3" s="64" t="s">
        <v>1345</v>
      </c>
      <c r="C3" s="1"/>
    </row>
    <row r="4" spans="1:4" ht="15.75" thickBot="1">
      <c r="A4" s="3"/>
      <c r="B4" s="25"/>
      <c r="C4" s="3"/>
    </row>
    <row r="5" spans="1:4">
      <c r="A5" s="302" t="s">
        <v>479</v>
      </c>
      <c r="B5" s="306" t="s">
        <v>64</v>
      </c>
      <c r="C5" s="302" t="s">
        <v>481</v>
      </c>
    </row>
    <row r="6" spans="1:4" ht="18.75" customHeight="1" thickBot="1">
      <c r="A6" s="303"/>
      <c r="B6" s="307"/>
      <c r="C6" s="307"/>
    </row>
    <row r="7" spans="1:4" ht="31.5">
      <c r="A7" s="201" t="s">
        <v>1347</v>
      </c>
      <c r="B7" s="202" t="s">
        <v>1339</v>
      </c>
      <c r="C7" s="216">
        <v>1300</v>
      </c>
    </row>
    <row r="8" spans="1:4" ht="15" customHeight="1">
      <c r="A8" s="135" t="s">
        <v>1348</v>
      </c>
      <c r="B8" s="203" t="s">
        <v>1340</v>
      </c>
      <c r="C8" s="219">
        <v>1300</v>
      </c>
    </row>
    <row r="9" spans="1:4" ht="31.5">
      <c r="A9" s="135" t="s">
        <v>1349</v>
      </c>
      <c r="B9" s="203" t="s">
        <v>1341</v>
      </c>
      <c r="C9" s="219">
        <v>1000</v>
      </c>
    </row>
    <row r="10" spans="1:4" ht="15" customHeight="1">
      <c r="A10" s="135" t="s">
        <v>1350</v>
      </c>
      <c r="B10" s="203" t="s">
        <v>1342</v>
      </c>
      <c r="C10" s="219">
        <v>1000</v>
      </c>
    </row>
    <row r="11" spans="1:4" ht="15.75">
      <c r="A11" s="135" t="s">
        <v>1351</v>
      </c>
      <c r="B11" s="23" t="s">
        <v>1343</v>
      </c>
      <c r="C11" s="219">
        <v>900</v>
      </c>
    </row>
    <row r="12" spans="1:4" ht="16.5" thickBot="1">
      <c r="A12" s="138" t="s">
        <v>1352</v>
      </c>
      <c r="B12" s="108" t="s">
        <v>1344</v>
      </c>
      <c r="C12" s="226">
        <v>700</v>
      </c>
    </row>
    <row r="13" spans="1:4" ht="15.75">
      <c r="A13" s="189"/>
      <c r="B13" s="8"/>
      <c r="C13" s="190"/>
    </row>
    <row r="14" spans="1:4" s="7" customFormat="1" ht="15.75">
      <c r="A14"/>
      <c r="B14" s="20"/>
      <c r="C14" s="20"/>
    </row>
    <row r="15" spans="1:4" s="7" customFormat="1" ht="15.75">
      <c r="A15"/>
      <c r="B15" s="20"/>
      <c r="C15" s="20"/>
      <c r="D15" s="65"/>
    </row>
  </sheetData>
  <mergeCells count="3">
    <mergeCell ref="A5:A6"/>
    <mergeCell ref="B5:B6"/>
    <mergeCell ref="C5:C6"/>
  </mergeCells>
  <pageMargins left="0.51181102362204722" right="0.23622047244094491" top="0.59055118110236227" bottom="0.3937007874015748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19"/>
  <sheetViews>
    <sheetView zoomScale="115" zoomScaleNormal="115" workbookViewId="0">
      <selection activeCell="B14" sqref="B14"/>
    </sheetView>
  </sheetViews>
  <sheetFormatPr defaultRowHeight="15.75"/>
  <cols>
    <col min="1" max="1" width="12.1640625" style="7" customWidth="1"/>
    <col min="2" max="2" width="82.1640625" style="7" customWidth="1"/>
    <col min="3" max="3" width="11.83203125" style="7" customWidth="1"/>
    <col min="4" max="4" width="71.83203125" style="7" customWidth="1"/>
    <col min="5" max="16384" width="9.33203125" style="7"/>
  </cols>
  <sheetData>
    <row r="1" spans="1:4" ht="19.5">
      <c r="A1" s="166" t="s">
        <v>1240</v>
      </c>
    </row>
    <row r="2" spans="1:4" ht="16.5" thickBot="1">
      <c r="A2" s="165"/>
    </row>
    <row r="3" spans="1:4" ht="16.5" thickBot="1">
      <c r="A3" s="167" t="s">
        <v>304</v>
      </c>
      <c r="B3" s="168"/>
      <c r="C3" s="168" t="s">
        <v>1229</v>
      </c>
      <c r="D3" s="169"/>
    </row>
    <row r="4" spans="1:4">
      <c r="A4" s="178" t="s">
        <v>1232</v>
      </c>
      <c r="B4" s="182" t="s">
        <v>1261</v>
      </c>
      <c r="C4" s="183" t="s">
        <v>1230</v>
      </c>
      <c r="D4" s="170" t="s">
        <v>1216</v>
      </c>
    </row>
    <row r="5" spans="1:4">
      <c r="A5" s="179" t="s">
        <v>1233</v>
      </c>
      <c r="B5" s="184" t="s">
        <v>1242</v>
      </c>
      <c r="C5" s="184" t="s">
        <v>1231</v>
      </c>
      <c r="D5" s="171" t="s">
        <v>1260</v>
      </c>
    </row>
    <row r="6" spans="1:4" ht="31.5">
      <c r="A6" s="179" t="s">
        <v>1234</v>
      </c>
      <c r="B6" s="185" t="s">
        <v>104</v>
      </c>
      <c r="C6" s="347"/>
      <c r="D6" s="344" t="s">
        <v>1248</v>
      </c>
    </row>
    <row r="7" spans="1:4">
      <c r="A7" s="179" t="s">
        <v>1235</v>
      </c>
      <c r="B7" s="185" t="s">
        <v>105</v>
      </c>
      <c r="C7" s="348"/>
      <c r="D7" s="345"/>
    </row>
    <row r="8" spans="1:4" ht="31.5">
      <c r="A8" s="179" t="s">
        <v>1236</v>
      </c>
      <c r="B8" s="185" t="s">
        <v>106</v>
      </c>
      <c r="C8" s="348"/>
      <c r="D8" s="345"/>
    </row>
    <row r="9" spans="1:4">
      <c r="A9" s="179" t="s">
        <v>1237</v>
      </c>
      <c r="B9" s="185" t="s">
        <v>107</v>
      </c>
      <c r="C9" s="348"/>
      <c r="D9" s="345"/>
    </row>
    <row r="10" spans="1:4">
      <c r="A10" s="179" t="s">
        <v>1238</v>
      </c>
      <c r="B10" s="74" t="s">
        <v>413</v>
      </c>
      <c r="C10" s="348"/>
      <c r="D10" s="345"/>
    </row>
    <row r="11" spans="1:4">
      <c r="A11" s="179" t="s">
        <v>1239</v>
      </c>
      <c r="B11" s="74" t="s">
        <v>414</v>
      </c>
      <c r="C11" s="349"/>
      <c r="D11" s="346"/>
    </row>
    <row r="12" spans="1:4" ht="31.5">
      <c r="A12" s="180" t="s">
        <v>1241</v>
      </c>
      <c r="B12" s="184" t="s">
        <v>1243</v>
      </c>
      <c r="C12" s="184" t="s">
        <v>1244</v>
      </c>
      <c r="D12" s="171" t="s">
        <v>1258</v>
      </c>
    </row>
    <row r="13" spans="1:4" ht="31.5">
      <c r="A13" s="180" t="s">
        <v>1245</v>
      </c>
      <c r="B13" s="186" t="s">
        <v>1246</v>
      </c>
      <c r="C13" s="184" t="s">
        <v>1247</v>
      </c>
      <c r="D13" s="171" t="s">
        <v>1259</v>
      </c>
    </row>
    <row r="14" spans="1:4" ht="15.75" customHeight="1">
      <c r="A14" s="181" t="s">
        <v>1249</v>
      </c>
      <c r="B14" s="74" t="s">
        <v>363</v>
      </c>
      <c r="C14" s="347"/>
      <c r="D14" s="352" t="s">
        <v>1248</v>
      </c>
    </row>
    <row r="15" spans="1:4">
      <c r="A15" s="181" t="s">
        <v>1250</v>
      </c>
      <c r="B15" s="74" t="s">
        <v>63</v>
      </c>
      <c r="C15" s="348"/>
      <c r="D15" s="352"/>
    </row>
    <row r="16" spans="1:4">
      <c r="A16" s="181" t="s">
        <v>1251</v>
      </c>
      <c r="B16" s="74" t="s">
        <v>58</v>
      </c>
      <c r="C16" s="349"/>
      <c r="D16" s="352"/>
    </row>
    <row r="17" spans="1:4" ht="31.5" customHeight="1">
      <c r="A17" s="181" t="s">
        <v>1252</v>
      </c>
      <c r="B17" s="187" t="s">
        <v>244</v>
      </c>
      <c r="C17" s="350"/>
      <c r="D17" s="352" t="s">
        <v>1254</v>
      </c>
    </row>
    <row r="18" spans="1:4" ht="31.5">
      <c r="A18" s="181" t="s">
        <v>1253</v>
      </c>
      <c r="B18" s="187" t="s">
        <v>245</v>
      </c>
      <c r="C18" s="351"/>
      <c r="D18" s="352"/>
    </row>
    <row r="19" spans="1:4" ht="16.5" thickBot="1">
      <c r="A19" s="172" t="s">
        <v>1257</v>
      </c>
      <c r="B19" s="188" t="s">
        <v>1255</v>
      </c>
      <c r="C19" s="188" t="s">
        <v>1256</v>
      </c>
      <c r="D19" s="173" t="s">
        <v>364</v>
      </c>
    </row>
  </sheetData>
  <mergeCells count="6">
    <mergeCell ref="D6:D11"/>
    <mergeCell ref="C6:C11"/>
    <mergeCell ref="C14:C16"/>
    <mergeCell ref="C17:C18"/>
    <mergeCell ref="D14:D16"/>
    <mergeCell ref="D17:D18"/>
  </mergeCells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СОДЕРЖ-Е</vt:lpstr>
      <vt:lpstr>Койко-день</vt:lpstr>
      <vt:lpstr>Комфортность</vt:lpstr>
      <vt:lpstr>для страховых</vt:lpstr>
      <vt:lpstr>отделения</vt:lpstr>
      <vt:lpstr>операции по профилям</vt:lpstr>
      <vt:lpstr>консульт.для физ.лиц</vt:lpstr>
      <vt:lpstr>справка по прейскуранту</vt:lpstr>
      <vt:lpstr>'для страховых'!Область_печати</vt:lpstr>
      <vt:lpstr>'Койко-день'!Область_печати</vt:lpstr>
      <vt:lpstr>Комфортность!Область_печати</vt:lpstr>
      <vt:lpstr>'операции по профилям'!Область_печати</vt:lpstr>
      <vt:lpstr>отделения!Область_печати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2019-12-11T08:51:23Z</cp:lastPrinted>
  <dcterms:created xsi:type="dcterms:W3CDTF">2003-10-13T07:00:15Z</dcterms:created>
  <dcterms:modified xsi:type="dcterms:W3CDTF">2020-01-03T08:24:09Z</dcterms:modified>
</cp:coreProperties>
</file>