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90" windowWidth="9090" windowHeight="4875" activeTab="2"/>
  </bookViews>
  <sheets>
    <sheet name="Содержание" sheetId="12" r:id="rId1"/>
    <sheet name="Отделения_поликлиники" sheetId="10" r:id="rId2"/>
    <sheet name="ХО4" sheetId="16" r:id="rId3"/>
    <sheet name="справка по прейскуранту" sheetId="15" r:id="rId4"/>
  </sheets>
  <definedNames>
    <definedName name="_xlnm.Print_Area" localSheetId="1">Отделения_поликлиники!$A$1:$C$429</definedName>
    <definedName name="_xlnm.Print_Area" localSheetId="0">Содержание!$A$1:$B$38</definedName>
  </definedNames>
  <calcPr calcId="124519"/>
</workbook>
</file>

<file path=xl/calcChain.xml><?xml version="1.0" encoding="utf-8"?>
<calcChain xmlns="http://schemas.openxmlformats.org/spreadsheetml/2006/main">
  <c r="B35" i="12"/>
  <c r="B34"/>
  <c r="B33"/>
  <c r="B32"/>
  <c r="B31"/>
  <c r="B30"/>
  <c r="B24"/>
  <c r="B23"/>
  <c r="B22"/>
  <c r="B21"/>
  <c r="B20"/>
  <c r="B19"/>
  <c r="B18"/>
  <c r="B17"/>
  <c r="B14"/>
  <c r="B29" l="1"/>
  <c r="B28"/>
  <c r="B27"/>
  <c r="B26"/>
  <c r="B25"/>
  <c r="B16"/>
  <c r="B15"/>
  <c r="B13"/>
  <c r="B12" l="1"/>
  <c r="B11"/>
</calcChain>
</file>

<file path=xl/sharedStrings.xml><?xml version="1.0" encoding="utf-8"?>
<sst xmlns="http://schemas.openxmlformats.org/spreadsheetml/2006/main" count="979" uniqueCount="709">
  <si>
    <t>Удаление ногтя</t>
  </si>
  <si>
    <t>Удаление атеромы</t>
  </si>
  <si>
    <t>Удаление папиломы, дерматофибромы</t>
  </si>
  <si>
    <t>Удаление липомы</t>
  </si>
  <si>
    <t>Удаление гигромы</t>
  </si>
  <si>
    <t>Внутрисуставные пункции, введение лекарств</t>
  </si>
  <si>
    <t>Массаж  (секрет простаты)</t>
  </si>
  <si>
    <t>Взятие содержимого из раны</t>
  </si>
  <si>
    <t>Подбор очков</t>
  </si>
  <si>
    <t>Осмотр глазного дна</t>
  </si>
  <si>
    <t>Гониоскопия</t>
  </si>
  <si>
    <t>Пневмомассаж барабанных перепонок</t>
  </si>
  <si>
    <t>Внутриносовые блокады</t>
  </si>
  <si>
    <t>Аудиометрия</t>
  </si>
  <si>
    <t>Онкологический кабинет</t>
  </si>
  <si>
    <t>Женская консультация</t>
  </si>
  <si>
    <t>Удаление ВМС</t>
  </si>
  <si>
    <t>Аспирационная биопсия</t>
  </si>
  <si>
    <t xml:space="preserve">Кольпоскопия </t>
  </si>
  <si>
    <t xml:space="preserve">Консультация врача-офтальмолога по использованию контейнера при уходе за мягкими контактными линзами </t>
  </si>
  <si>
    <t xml:space="preserve">Консультация врача-офтальмолога по использованию пинцета при уходе за мягкими контактными линзами </t>
  </si>
  <si>
    <t>Инстиляции мочевого пузыря</t>
  </si>
  <si>
    <t>Инстиляции уретры</t>
  </si>
  <si>
    <t>Перевязка</t>
  </si>
  <si>
    <t>Забор мазков на бак. посев</t>
  </si>
  <si>
    <t>Терапевтический профиль</t>
  </si>
  <si>
    <t>Кардиологический профиль</t>
  </si>
  <si>
    <t>Хирургический профиль</t>
  </si>
  <si>
    <t>Акушерско-гинекологический профиль</t>
  </si>
  <si>
    <t>Медикаментозное прерывание беременности</t>
  </si>
  <si>
    <t>Забор крови из вены</t>
  </si>
  <si>
    <t>Внутримышечная иньекция</t>
  </si>
  <si>
    <t>Внутривенная иньекция</t>
  </si>
  <si>
    <t>Раздел  1</t>
  </si>
  <si>
    <t xml:space="preserve">Диотермокоагуляция </t>
  </si>
  <si>
    <t>Внутривенная инъекция</t>
  </si>
  <si>
    <t>Внутримышечная инъекция</t>
  </si>
  <si>
    <t>Скрининг-аудиометрия (для мед.осмотров лиц, работающих в условиях шума)</t>
  </si>
  <si>
    <t>Наложение гипсовой повязки</t>
  </si>
  <si>
    <t>Вскрытие флегмоны, карбункула, гидраденита, абсцесса</t>
  </si>
  <si>
    <t>Вскрытие панариция, фурункула</t>
  </si>
  <si>
    <t>Удаление инородного тела</t>
  </si>
  <si>
    <t>Снятие швов с раны</t>
  </si>
  <si>
    <t>Динамометрия</t>
  </si>
  <si>
    <t>Школа "Бронхиальная астма"  1 занятие</t>
  </si>
  <si>
    <t>Профилактический осмотр Врач-дерматовенеролог</t>
  </si>
  <si>
    <t>Выписка из амбулаторной карты по запросам юрид. и физ. лиц</t>
  </si>
  <si>
    <t>Профилактический осмотр Врач-хирург</t>
  </si>
  <si>
    <t>Консультация врача-офтальмолога о польз-ии линзами ЛГ 38 (годовая) 1 шт.</t>
  </si>
  <si>
    <t>Консультация врача-офтальмолога о польз-ии линзами ЛЛ 70 (полугодовая) 1 шт.</t>
  </si>
  <si>
    <t>Консультация врача-офтальмолога по уходу за мягкими контактными линзами с помощью раствора Ликосол 200,0 мл</t>
  </si>
  <si>
    <t>Консультация врача-офтальмолога по уходу за мягкими контактными линзами с помощью раствора Ликонтин-универсал 200,0 мл</t>
  </si>
  <si>
    <t>Консультация врача-офтальмолога по уходу за мягкими контактными линзами с помощью раствора Ликонтин-фермент 5,0 мл</t>
  </si>
  <si>
    <t>Моча на сахар (Тест-полоска)</t>
  </si>
  <si>
    <t>Школа сахарного диабета (Курс 10 занятий) (1 пациент)</t>
  </si>
  <si>
    <t>Занятие в группе по аутогенной тренировке (по Куэ) 1 занятие</t>
  </si>
  <si>
    <t>Психоаналитический метод лечения (метод: эмоциональное переживание образов,тестирование) 1 сеанс</t>
  </si>
  <si>
    <t>Гипнотерапия (индивидуальный гипноз) 1 сеанс</t>
  </si>
  <si>
    <t>Лечение логоневроза 1 сеанс</t>
  </si>
  <si>
    <t>Лечение энуреза 1 сеанс</t>
  </si>
  <si>
    <t>Лечение алкоголизма или табакокурения 1 сеанс</t>
  </si>
  <si>
    <t>Профилактический осмотр Врач-инфекционист</t>
  </si>
  <si>
    <t>Предрейсовый осмотр 1 час</t>
  </si>
  <si>
    <t>Наименование услуги</t>
  </si>
  <si>
    <t>Операционная биопсия</t>
  </si>
  <si>
    <t xml:space="preserve">Введение ВМС (без стоимости ВМС) </t>
  </si>
  <si>
    <t>Операции:</t>
  </si>
  <si>
    <t>Лечебно-диагностические процедуры:</t>
  </si>
  <si>
    <t>* Примечание: В стоимость лечения не включена стоимость консультаций узких специалистов и обследования</t>
  </si>
  <si>
    <t>Содержание:</t>
  </si>
  <si>
    <t>Удаление клеща</t>
  </si>
  <si>
    <t>Освидетельствование врачебной комиссией по факту и продолжительности временной нетрудоспособности неработающих и несовершеннолетних граждан</t>
  </si>
  <si>
    <t>Забор мазка из носа</t>
  </si>
  <si>
    <t>Забор мазка из зева на микрофлору</t>
  </si>
  <si>
    <t xml:space="preserve">Забор соскоба на яйца остриц </t>
  </si>
  <si>
    <t>Забор мазка из уха на микрофлору (2 уха)</t>
  </si>
  <si>
    <t>Иглорефлексотерапия (1 сеанс)</t>
  </si>
  <si>
    <t>Профилактический прием Врача-профпатолога</t>
  </si>
  <si>
    <t>Гипсовая иммобилизация*</t>
  </si>
  <si>
    <t xml:space="preserve">Травматологический пункт </t>
  </si>
  <si>
    <t>Вторичная хирургическая обработка*</t>
  </si>
  <si>
    <t>Снятие швов с раны*</t>
  </si>
  <si>
    <t>Туалет ран, асептическая повязка*</t>
  </si>
  <si>
    <t>Пункция суставов*</t>
  </si>
  <si>
    <t>Повторная репозиция при переломах со смещением костных отломков*</t>
  </si>
  <si>
    <t>Выписка дубликата листка нетрудоспособности*</t>
  </si>
  <si>
    <t>Подготовка и выдача справки для страховых компаний</t>
  </si>
  <si>
    <t>ГБУЗ "Областная клиническая больница № 3"</t>
  </si>
  <si>
    <t>Исследование полей зрения (1 глаз)</t>
  </si>
  <si>
    <t>Гастроэнтерологический профиль</t>
  </si>
  <si>
    <t>Неврологический профиль</t>
  </si>
  <si>
    <t>Первичная  хирургическая обработка раны (без наложения шва)</t>
  </si>
  <si>
    <t>Первичная  хирургическая обработка раны (с наложением шва)</t>
  </si>
  <si>
    <t>Профилактический осмотр Врач-уролог</t>
  </si>
  <si>
    <t>Профилактический осмотр Врач-эндокринолог</t>
  </si>
  <si>
    <t>ГБУЗ   "Областная клиническая больница №  3"</t>
  </si>
  <si>
    <t>Введение, удаление и замена имплантата</t>
  </si>
  <si>
    <t xml:space="preserve">Предрейсовые, послерейсовые осмотры </t>
  </si>
  <si>
    <t>Послерейсовый осмотр 1 час</t>
  </si>
  <si>
    <t>Оформление первичной медицинской документации при проведении периодических мед. осмотров</t>
  </si>
  <si>
    <t>Шифр</t>
  </si>
  <si>
    <t>Профилактический осмотр Врач-психиатр</t>
  </si>
  <si>
    <t>Профилактический осмотр Врач-оториноларинголог</t>
  </si>
  <si>
    <t>Консультативный прием врача (первичный)</t>
  </si>
  <si>
    <t>Консультативный прием врача (повторный)</t>
  </si>
  <si>
    <t>Внутривенное капельное введение раствора (без ст-ти медикаментов)</t>
  </si>
  <si>
    <t>Пребывание больного в 1 мест.палате повышенной комфортности  с предоставлением сервисных услуг, в т.ч. НДС</t>
  </si>
  <si>
    <t>Пребывание больного в 1 мест.палате повышенной комфортности  с предоставлением сервисных услуг (стоимость пребывания, при нахождении в палате от 1 до 3-х ч.), в т.ч. НДС</t>
  </si>
  <si>
    <t>Пункция верхнечелюстной пазухи</t>
  </si>
  <si>
    <t>Прижигание сосуда</t>
  </si>
  <si>
    <t>Контроль качества оказания медицинских услуг (1 амб.карта)</t>
  </si>
  <si>
    <t>Авторефрактометрия</t>
  </si>
  <si>
    <t>Ксерокс 1 страница (для сторонних лиц) 1 прогон</t>
  </si>
  <si>
    <t>Ксерокс 1 страница (для сотрудников) 1 прогон</t>
  </si>
  <si>
    <t>Стерилизация инструментов (1 набор), в т.ч. НДС</t>
  </si>
  <si>
    <t>Стерилизация белья (1 крафт-пакет), в т.ч. НДС</t>
  </si>
  <si>
    <t>Консультативный прием врача высшей квалификац.категории, зав.отделением (первичный)</t>
  </si>
  <si>
    <t>Консультативный прием врача доцента, к.м.н., д.м.н. (первичный)</t>
  </si>
  <si>
    <t>Консультативный прием врача доцента, к.м.н., д.м.н. (повторный)</t>
  </si>
  <si>
    <t>Консультативный прием врача высшей квалификац.категории, зав.отделением (повторный)</t>
  </si>
  <si>
    <t>Консультативный прием врача  доцента, к.м.н., д.м.н. (первичный)</t>
  </si>
  <si>
    <t>Мед.пом. при укусе клеща (со стоим.иммуноглобулина на 1 чел.весом до 40 кг.)</t>
  </si>
  <si>
    <t>Мед.пом. при укусе клеща (со стоим.иммуноглобулина на 1 чел.весом до 50 кг.)</t>
  </si>
  <si>
    <t>Мед.пом. при укусе клеща (со стоим.иммуноглобулина на 1 чел.весом до 60 кг.)</t>
  </si>
  <si>
    <t>Мед.пом. при укусе клеща (со стоим.иммуноглобулина на 1 чел.весом до 70 кг.)</t>
  </si>
  <si>
    <t>Мед.пом. при укусе клеща (со стоим.иммуноглобулина на 1 чел.весом до 80 кг.)</t>
  </si>
  <si>
    <t>Мед.пом. при укусе клеща (со стоим.иммуноглобулина на 1 чел.весом до 90 кг.)</t>
  </si>
  <si>
    <t>Мед.пом. при укусе клеща (со стоим.иммуноглобулина на 1 чел.весом до 100 кг.)</t>
  </si>
  <si>
    <t>Мед.пом. при укусе клеща (со стоим.иммуноглобулина на 1 чел.весом до 111 кг.)</t>
  </si>
  <si>
    <t>Мед.пом. при укусе клеща (со стоим.иммуноглобулина на 1 чел.весом до 120 кг.)</t>
  </si>
  <si>
    <t>Отделение оториноларингологическое</t>
  </si>
  <si>
    <t>Цена,
руб.</t>
  </si>
  <si>
    <t>Лечение хронического тонзиллита с применением аппарата "Тонзиллор-2"</t>
  </si>
  <si>
    <t>Лечение хронического тонзиллита с применением аппарата "Тонзиллор-3ММ"</t>
  </si>
  <si>
    <t>Аэрозольная терапия ЛОР-органов с ультразвуковой кавитацией (УЗОЛ-01-"Ч")</t>
  </si>
  <si>
    <t>Аэрозольная терапия ЛОР-органов с ультразвуковой кавитацией (Тонзиллор-3ММ)</t>
  </si>
  <si>
    <t>Удаление серных пробок (1 ухо)</t>
  </si>
  <si>
    <t>Метросальпингография (без стоимости снимков и урографина)</t>
  </si>
  <si>
    <t>Радиопунктура шейки матки ("Фотек")</t>
  </si>
  <si>
    <t>Радиоволновая коагуляция эрозии шейки матки, эндометриоз, цервикоз ("Фотек")</t>
  </si>
  <si>
    <t>Радиоволновая биопсия  ("Фотек")</t>
  </si>
  <si>
    <t>Лечение стрессового недержания мочи (безоперационный инъекционный способ гиалуроновым полимером) включая стоимость препарата и анестезии</t>
  </si>
  <si>
    <t>Эндоларингиальные вливания</t>
  </si>
  <si>
    <t>Промывание носоглотки по Белоголовому</t>
  </si>
  <si>
    <t>Профилактический осмотр Врач-уролог (включая забор мазка)</t>
  </si>
  <si>
    <t>Профилактический осмотр Врач-офтальмолог (для пациентов до 40 лет, без проведения тонометрии)</t>
  </si>
  <si>
    <t>Профилактический осмотр Врач-офтальмолог (для пациентов после 40 лет, с проведением тонометрии)</t>
  </si>
  <si>
    <t xml:space="preserve">Профилактический осмотр Врач-акушер-гинеколог </t>
  </si>
  <si>
    <t>Профилактический осмотр Врач-акушер-гинеколог (включая забор мазка)</t>
  </si>
  <si>
    <t>Взятие мазка одноразовыми материалами у женщин</t>
  </si>
  <si>
    <t>Взятие мазка одноразовыми материалами у мужчин</t>
  </si>
  <si>
    <t>Соскоб из уретры</t>
  </si>
  <si>
    <t>Уретроцистоскопия</t>
  </si>
  <si>
    <t>Циркумцизио</t>
  </si>
  <si>
    <t>Френулопластика крайней плоти</t>
  </si>
  <si>
    <t>Отделение хирургическое</t>
  </si>
  <si>
    <t xml:space="preserve">Отделение </t>
  </si>
  <si>
    <t>ПОЛИКЛИНИКА</t>
  </si>
  <si>
    <t>1.1</t>
  </si>
  <si>
    <t xml:space="preserve"> Шифр
услуги</t>
  </si>
  <si>
    <t>1.2</t>
  </si>
  <si>
    <t>Отделение терапевтическое</t>
  </si>
  <si>
    <t>1.2.1</t>
  </si>
  <si>
    <t>1.2.2</t>
  </si>
  <si>
    <t>1.2.3</t>
  </si>
  <si>
    <t>1.2.4</t>
  </si>
  <si>
    <t>1.2.5</t>
  </si>
  <si>
    <t>1.2.6</t>
  </si>
  <si>
    <t>1.2.7</t>
  </si>
  <si>
    <t>1.3</t>
  </si>
  <si>
    <t>1.3.1</t>
  </si>
  <si>
    <t>1.3.2</t>
  </si>
  <si>
    <t>1.3.3</t>
  </si>
  <si>
    <t>1.3.4</t>
  </si>
  <si>
    <t>1.3.5</t>
  </si>
  <si>
    <t>1.3.6</t>
  </si>
  <si>
    <t>1.3.7</t>
  </si>
  <si>
    <t>Отделение офтальмологическое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</si>
  <si>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</si>
  <si>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</si>
  <si>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</si>
  <si>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</si>
  <si>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</si>
  <si>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</si>
  <si>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</si>
  <si>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</si>
  <si>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</si>
  <si>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</si>
  <si>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</si>
  <si>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</si>
  <si>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</si>
  <si>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</si>
  <si>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</si>
  <si>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</si>
  <si>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</si>
  <si>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</si>
  <si>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</si>
  <si>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</si>
  <si>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</si>
  <si>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1.5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</si>
  <si>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</si>
  <si>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</si>
  <si>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</si>
  <si>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</si>
  <si>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</si>
  <si>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</si>
  <si>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</si>
  <si>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</si>
  <si>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</si>
  <si>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</si>
  <si>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1.5.12</t>
  </si>
  <si>
    <t>1.5.16</t>
  </si>
  <si>
    <t>1.5.17</t>
  </si>
  <si>
    <t>1.5.18</t>
  </si>
  <si>
    <t>1.5.19</t>
  </si>
  <si>
    <t>1.5.20</t>
  </si>
  <si>
    <t>Отделение неврологическое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</si>
  <si>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</si>
  <si>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</si>
  <si>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</si>
  <si>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</si>
  <si>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</si>
  <si>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</si>
  <si>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</si>
  <si>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</si>
  <si>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1.6.9</t>
  </si>
  <si>
    <t>1.6.10</t>
  </si>
  <si>
    <t>Отделение эндокринологическое</t>
  </si>
  <si>
    <t>1.7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</si>
  <si>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</si>
  <si>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</si>
  <si>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</si>
  <si>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</si>
  <si>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</si>
  <si>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</si>
  <si>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</si>
  <si>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</si>
  <si>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Кабинет кардиологический</t>
  </si>
  <si>
    <t>1.8</t>
  </si>
  <si>
    <t>1.8.1</t>
  </si>
  <si>
    <t>1.8.2</t>
  </si>
  <si>
    <t>1.8.3</t>
  </si>
  <si>
    <t>1.8.4</t>
  </si>
  <si>
    <t>1.8.5</t>
  </si>
  <si>
    <t>1.8.6</t>
  </si>
  <si>
    <t>Кабинет ревматологический</t>
  </si>
  <si>
    <t>1.9</t>
  </si>
  <si>
    <t>1.9.1</t>
  </si>
  <si>
    <t>1.9.2</t>
  </si>
  <si>
    <t>1.9.3</t>
  </si>
  <si>
    <t>1.9.4</t>
  </si>
  <si>
    <t>1.9.5</t>
  </si>
  <si>
    <t>1.9.6</t>
  </si>
  <si>
    <t>1.10</t>
  </si>
  <si>
    <t xml:space="preserve">Кабинет гастроэнтерологический </t>
  </si>
  <si>
    <t>1.10.1</t>
  </si>
  <si>
    <t>1.10.2</t>
  </si>
  <si>
    <t>1.10.3</t>
  </si>
  <si>
    <t>1.10.4</t>
  </si>
  <si>
    <t>1.10.5</t>
  </si>
  <si>
    <t>1.10.6</t>
  </si>
  <si>
    <t>1.11</t>
  </si>
  <si>
    <t>1.11.1</t>
  </si>
  <si>
    <t>1.11.2</t>
  </si>
  <si>
    <t>1.11.3</t>
  </si>
  <si>
    <t>1.11.4</t>
  </si>
  <si>
    <t>1.11.5</t>
  </si>
  <si>
    <t>1.11.6</t>
  </si>
  <si>
    <t>1.12</t>
  </si>
  <si>
    <t>1.12.1</t>
  </si>
  <si>
    <t>1.12.2</t>
  </si>
  <si>
    <t>1.12.3</t>
  </si>
  <si>
    <t>1.12.4</t>
  </si>
  <si>
    <t>1.12.5</t>
  </si>
  <si>
    <t>1.12.6</t>
  </si>
  <si>
    <t>1.12.7</t>
  </si>
  <si>
    <t>1.12.8</t>
  </si>
  <si>
    <t>1.12.9</t>
  </si>
  <si>
    <t>1.12.10</t>
  </si>
  <si>
    <t>1.12.11</t>
  </si>
  <si>
    <t>1.12.12</t>
  </si>
  <si>
    <t xml:space="preserve">Кабинет психотерапевтический </t>
  </si>
  <si>
    <t>1.13</t>
  </si>
  <si>
    <t>Кабинет инфекционных заболеваний</t>
  </si>
  <si>
    <t>1.13.1</t>
  </si>
  <si>
    <t>1.13.2</t>
  </si>
  <si>
    <t>1.13.3</t>
  </si>
  <si>
    <t>1.13.4</t>
  </si>
  <si>
    <t>1.13.5</t>
  </si>
  <si>
    <t>1.13.6</t>
  </si>
  <si>
    <t>1.13.7</t>
  </si>
  <si>
    <t>1.13.8</t>
  </si>
  <si>
    <t>1.13.10</t>
  </si>
  <si>
    <t>1.14</t>
  </si>
  <si>
    <t>Кабинет нейрофизиологический</t>
  </si>
  <si>
    <t>1.14.1</t>
  </si>
  <si>
    <t>1.14.2</t>
  </si>
  <si>
    <t>1.14.3</t>
  </si>
  <si>
    <t>1.14.4</t>
  </si>
  <si>
    <t>1.14.5</t>
  </si>
  <si>
    <t>1.14.6</t>
  </si>
  <si>
    <t>Кабинет сосудистой хирургии</t>
  </si>
  <si>
    <t>1.15</t>
  </si>
  <si>
    <t>1.15.1</t>
  </si>
  <si>
    <t>1.15.2</t>
  </si>
  <si>
    <t>1.15.3</t>
  </si>
  <si>
    <t>1.15.4</t>
  </si>
  <si>
    <t>1.15.5</t>
  </si>
  <si>
    <t>1.15.6</t>
  </si>
  <si>
    <t>Кабинет челюстно-лицевой хирургии</t>
  </si>
  <si>
    <t>1.16</t>
  </si>
  <si>
    <t>1.16.1</t>
  </si>
  <si>
    <t>1.16.2</t>
  </si>
  <si>
    <t>1.16.3</t>
  </si>
  <si>
    <t>1.16.4</t>
  </si>
  <si>
    <t>1.16.5</t>
  </si>
  <si>
    <t>1.16.6</t>
  </si>
  <si>
    <t>1.17</t>
  </si>
  <si>
    <t>Кабинет нейрохирургический</t>
  </si>
  <si>
    <t>1.17.1</t>
  </si>
  <si>
    <t>1.17.2</t>
  </si>
  <si>
    <t>1.17.3</t>
  </si>
  <si>
    <t>1.17.4</t>
  </si>
  <si>
    <t>1.17.5</t>
  </si>
  <si>
    <t>1.17.6</t>
  </si>
  <si>
    <t>1.18</t>
  </si>
  <si>
    <t>1.18.1</t>
  </si>
  <si>
    <t>1.18.2</t>
  </si>
  <si>
    <t>1.19</t>
  </si>
  <si>
    <t>1.19.2</t>
  </si>
  <si>
    <t>1.19.3</t>
  </si>
  <si>
    <t>1.19.4</t>
  </si>
  <si>
    <t>1.19.5</t>
  </si>
  <si>
    <t>1.19.6</t>
  </si>
  <si>
    <t>1.19.9</t>
  </si>
  <si>
    <t>1.19.10</t>
  </si>
  <si>
    <t>1.19.11</t>
  </si>
  <si>
    <t>1.19.12</t>
  </si>
  <si>
    <t>Стоимость пребывания 1 койко-дня в отделении</t>
  </si>
  <si>
    <t>1.20</t>
  </si>
  <si>
    <t>1.20.1</t>
  </si>
  <si>
    <t>1.20.2</t>
  </si>
  <si>
    <t>1.20.3</t>
  </si>
  <si>
    <t>1.20.4</t>
  </si>
  <si>
    <t>1.20.5</t>
  </si>
  <si>
    <t>1.20.6</t>
  </si>
  <si>
    <t>1.20.7</t>
  </si>
  <si>
    <t>1.20.9</t>
  </si>
  <si>
    <t>1.20.10</t>
  </si>
  <si>
    <t>1.20.11</t>
  </si>
  <si>
    <t>1.20.12</t>
  </si>
  <si>
    <t>1.20.13</t>
  </si>
  <si>
    <t>1.20.14</t>
  </si>
  <si>
    <t>1.20.15</t>
  </si>
  <si>
    <t>1.20.16</t>
  </si>
  <si>
    <t>1.20.17</t>
  </si>
  <si>
    <t>1.20.18</t>
  </si>
  <si>
    <t>1.20.19</t>
  </si>
  <si>
    <t>1.20.20</t>
  </si>
  <si>
    <t>1.20.21</t>
  </si>
  <si>
    <t>1.20.22</t>
  </si>
  <si>
    <t>1.21</t>
  </si>
  <si>
    <t>1.21.1</t>
  </si>
  <si>
    <t>1.21.2</t>
  </si>
  <si>
    <t>1.21.3</t>
  </si>
  <si>
    <t>1.21.4</t>
  </si>
  <si>
    <t>1.21.5</t>
  </si>
  <si>
    <t>1.21.6</t>
  </si>
  <si>
    <t>1.21.7</t>
  </si>
  <si>
    <t>1.21.8</t>
  </si>
  <si>
    <t>1.21.9</t>
  </si>
  <si>
    <t>1.21.10</t>
  </si>
  <si>
    <t>1.21.11</t>
  </si>
  <si>
    <t>1.21.13</t>
  </si>
  <si>
    <t>1.21.14</t>
  </si>
  <si>
    <t>1.21.15</t>
  </si>
  <si>
    <t>1.21.16</t>
  </si>
  <si>
    <t>1.21.17</t>
  </si>
  <si>
    <t>1.21.18</t>
  </si>
  <si>
    <t>1.21.19</t>
  </si>
  <si>
    <t>1.21.20</t>
  </si>
  <si>
    <t>1.21.22</t>
  </si>
  <si>
    <t>* Примечание: Для физических лиц, не имеющих полиса ОМС, обратившихся повторно</t>
  </si>
  <si>
    <t>1.22</t>
  </si>
  <si>
    <t>Отделение медицинской профилактики</t>
  </si>
  <si>
    <t>Хирургическое отделение № 4</t>
  </si>
  <si>
    <t>Консультативный прием врача-невролога-рефлексотерапевта (первичный)</t>
  </si>
  <si>
    <t>Консультативный прием врача-невролога-рефлексотерапевта (повторный)</t>
  </si>
  <si>
    <t>Консультативный прием врача-маммолога (первичный)</t>
  </si>
  <si>
    <t>Консультативный прием врача-маммолога (повторный)</t>
  </si>
  <si>
    <t>Стоимость 1 койко-дня</t>
  </si>
  <si>
    <t>Профилактический осмотр Врача-профпатолога</t>
  </si>
  <si>
    <t>Профилактический осмотр Врача-невролога</t>
  </si>
  <si>
    <t>Забор биологического материала на бактериологическое исследование из зева и носа</t>
  </si>
  <si>
    <t>Взятие мазка одноразовыми материалами у женщин на цитологическое исследование (для профосмотров)</t>
  </si>
  <si>
    <t>I категории</t>
  </si>
  <si>
    <t>II категории</t>
  </si>
  <si>
    <t>III категории</t>
  </si>
  <si>
    <t>IY категории</t>
  </si>
  <si>
    <t>Комплексное противоспалительное лечение</t>
  </si>
  <si>
    <t>Искусственный аборт до 10 недель беременности (в т.ч.мини-аборт)</t>
  </si>
  <si>
    <t>Искусственный аборт до 10 недель беременности (в т.ч.мини-аборт) с техническими сложностями</t>
  </si>
  <si>
    <t>Искусственный аборт до 11-12 недель беременности (в т.ч.мини-аборт)</t>
  </si>
  <si>
    <t>Искусственный аборт до 11-12 недель беременности (в т.ч.мини-аборт) с техническими сложностями</t>
  </si>
  <si>
    <t>Диагностическое выскабливание</t>
  </si>
  <si>
    <t>Введение, удаление ВМС  (без ст-ти ВМС)</t>
  </si>
  <si>
    <t>Аспирационная биопсия (забор)</t>
  </si>
  <si>
    <t>Местное лечение (ванночки)</t>
  </si>
  <si>
    <t>Орошение полости матки лекарственными смесями</t>
  </si>
  <si>
    <t>Внутривенное капельное введение р-ра  (без ст-ти медикаментов)</t>
  </si>
  <si>
    <t>Внутриэндометриальное введение антибиотиков</t>
  </si>
  <si>
    <t>Забор биологического материала на ПЦР-исследование</t>
  </si>
  <si>
    <t>Забор биологического материала на цитологическое исследование</t>
  </si>
  <si>
    <t>Комбинированная анестезия в условиях амбулаторной клиники</t>
  </si>
  <si>
    <t>Радиоволновая склеротерапия ("Фотек")</t>
  </si>
  <si>
    <t>Удаление телеангиэктазии ("Фотек")</t>
  </si>
  <si>
    <t>Удаление кератомы, папиломы, кондиломы, ксантомы, невуса ("Фотек")</t>
  </si>
  <si>
    <t>Удаление папиллом аногенитальной области ("Фотек")</t>
  </si>
  <si>
    <t>Удаление жировиков ("Фотек")</t>
  </si>
  <si>
    <t>Рассечение синехий вульвы ("Фотек")</t>
  </si>
  <si>
    <t>Удаление полипов цервикального канала, кондилом вульвы,  влагалища, промежности ("Фотек")</t>
  </si>
  <si>
    <t>Аурикулярная рефлексотерапия</t>
  </si>
  <si>
    <t>Постизометрическая релаксация для скелетной мышцы</t>
  </si>
  <si>
    <t>Электрокардиограмма (снимки + описание)</t>
  </si>
  <si>
    <t>Акупунктура (иглорефлексотерапия)</t>
  </si>
  <si>
    <t>Фармакопунктура (обкалывание триггерных точек, без стоимости дипроспана/хондрогарда)</t>
  </si>
  <si>
    <t>Рефлексотерапия (точечный массаж) полынными сигарами</t>
  </si>
  <si>
    <t>Паравертебральная блокада при болевом синдроме (без стоимости дипроспана)</t>
  </si>
  <si>
    <t>Лечебный массаж позвоночника (шейный, грудной, поясничный отд.) подготовка к мануальной терапии</t>
  </si>
  <si>
    <t>Массаж головы</t>
  </si>
  <si>
    <t>Мануальная терапия с проведением лечебных манипуляций на одном из отд.позвоночника</t>
  </si>
  <si>
    <t>1.23</t>
  </si>
  <si>
    <t>1.23.1</t>
  </si>
  <si>
    <t>1.23.2</t>
  </si>
  <si>
    <t>1.23.3</t>
  </si>
  <si>
    <t>1.23.4</t>
  </si>
  <si>
    <t>1.24</t>
  </si>
  <si>
    <t>1.24.1</t>
  </si>
  <si>
    <t>1.24.2</t>
  </si>
  <si>
    <t>1.24.3</t>
  </si>
  <si>
    <t>1.24.4</t>
  </si>
  <si>
    <t>1.24.5</t>
  </si>
  <si>
    <t>1.24.6</t>
  </si>
  <si>
    <t>1.24.7</t>
  </si>
  <si>
    <t>1.24.8</t>
  </si>
  <si>
    <t>1.24.9</t>
  </si>
  <si>
    <t>1.24.10</t>
  </si>
  <si>
    <t>1.24.11</t>
  </si>
  <si>
    <t>1.24.12.1</t>
  </si>
  <si>
    <t>1.24.12.2</t>
  </si>
  <si>
    <t>1.24.12.3</t>
  </si>
  <si>
    <t>1.24.12.4</t>
  </si>
  <si>
    <t>1.24.12.5</t>
  </si>
  <si>
    <t>1.24.12.6</t>
  </si>
  <si>
    <t>1.24.12.7</t>
  </si>
  <si>
    <t>1.24.12.8</t>
  </si>
  <si>
    <t>1.24.12.9</t>
  </si>
  <si>
    <t>1.24.12.10</t>
  </si>
  <si>
    <t>1.24.12.11</t>
  </si>
  <si>
    <t>1.24.12.12</t>
  </si>
  <si>
    <t>1.24.12.13</t>
  </si>
  <si>
    <t>1.24.13.1</t>
  </si>
  <si>
    <t>1.24.13.2</t>
  </si>
  <si>
    <t>1.24.13.3</t>
  </si>
  <si>
    <t>1.24.13.4</t>
  </si>
  <si>
    <t>1.24.15</t>
  </si>
  <si>
    <t>1.24.16</t>
  </si>
  <si>
    <t>1.24.17</t>
  </si>
  <si>
    <t>1.24.18</t>
  </si>
  <si>
    <t>1.24.19</t>
  </si>
  <si>
    <t>1.24.20</t>
  </si>
  <si>
    <t>1.24.21</t>
  </si>
  <si>
    <t>1.24.22</t>
  </si>
  <si>
    <t>1.24.24</t>
  </si>
  <si>
    <t>1.24.25</t>
  </si>
  <si>
    <t>1.24.26</t>
  </si>
  <si>
    <t>1.24.27</t>
  </si>
  <si>
    <t>1.24.28</t>
  </si>
  <si>
    <t>1.24.29</t>
  </si>
  <si>
    <t>1.24.30</t>
  </si>
  <si>
    <t>1.24.31</t>
  </si>
  <si>
    <t>1.24.32</t>
  </si>
  <si>
    <t>1.24.33</t>
  </si>
  <si>
    <t>1.24.34</t>
  </si>
  <si>
    <t>1.24.35</t>
  </si>
  <si>
    <t>1.24.36</t>
  </si>
  <si>
    <t>1.24.37</t>
  </si>
  <si>
    <t>1.24.38</t>
  </si>
  <si>
    <t>1.24.39</t>
  </si>
  <si>
    <t>1.24.40</t>
  </si>
  <si>
    <t>1.24.41</t>
  </si>
  <si>
    <t>1.24.42</t>
  </si>
  <si>
    <t>1.24.43</t>
  </si>
  <si>
    <t>1.24.44</t>
  </si>
  <si>
    <t>1.24.45</t>
  </si>
  <si>
    <t>1.24.46</t>
  </si>
  <si>
    <t>1.24.47</t>
  </si>
  <si>
    <t>1.24.48</t>
  </si>
  <si>
    <t>Процедурный кабинет</t>
  </si>
  <si>
    <t>Общеполиклинический медицинский персонал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</si>
  <si>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</si>
  <si>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</si>
  <si>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</si>
  <si>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</si>
  <si>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</si>
  <si>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</si>
  <si>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</si>
  <si>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</si>
  <si>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</si>
  <si>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</si>
  <si>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</si>
  <si>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</si>
  <si>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Дневной стационар</t>
  </si>
  <si>
    <t xml:space="preserve">Пример </t>
  </si>
  <si>
    <t xml:space="preserve">Индивидуальный порядковый шифр отделения </t>
  </si>
  <si>
    <t>Услуги оказываемые в отделении</t>
  </si>
  <si>
    <t>Порядок присвоения шифров для отделений поликлиники</t>
  </si>
  <si>
    <r>
      <t>1.</t>
    </r>
    <r>
      <rPr>
        <sz val="12"/>
        <color indexed="10"/>
        <rFont val="Times New Roman"/>
        <family val="1"/>
        <charset val="204"/>
      </rPr>
      <t>*</t>
    </r>
  </si>
  <si>
    <r>
      <t>1.</t>
    </r>
    <r>
      <rPr>
        <sz val="12"/>
        <color rgb="FFFF0000"/>
        <rFont val="Times New Roman"/>
        <family val="1"/>
        <charset val="204"/>
      </rPr>
      <t>3</t>
    </r>
  </si>
  <si>
    <r>
      <t>1.*.</t>
    </r>
    <r>
      <rPr>
        <sz val="12"/>
        <color indexed="10"/>
        <rFont val="Times New Roman"/>
        <family val="1"/>
        <charset val="204"/>
      </rPr>
      <t>1 - …</t>
    </r>
  </si>
  <si>
    <t>1.19.1</t>
  </si>
  <si>
    <t>1.19.7.1</t>
  </si>
  <si>
    <t>1.19.7.2</t>
  </si>
  <si>
    <t>1.19.7.3</t>
  </si>
  <si>
    <t>1.19.7.4</t>
  </si>
  <si>
    <t>1.19.7.5</t>
  </si>
  <si>
    <t>1.19.7.6</t>
  </si>
  <si>
    <r>
      <t>1.*.</t>
    </r>
    <r>
      <rPr>
        <sz val="12"/>
        <color indexed="10"/>
        <rFont val="Times New Roman"/>
        <family val="1"/>
        <charset val="204"/>
      </rPr>
      <t>1</t>
    </r>
  </si>
  <si>
    <r>
      <t>1.*.</t>
    </r>
    <r>
      <rPr>
        <sz val="12"/>
        <color indexed="10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</si>
  <si>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</si>
  <si>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</si>
  <si>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</si>
  <si>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1.*.</t>
    </r>
    <r>
      <rPr>
        <sz val="12"/>
        <color indexed="10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</si>
  <si>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t>Данные шифры для всех отделений поликлиники</t>
  </si>
  <si>
    <r>
      <t>1.3.</t>
    </r>
    <r>
      <rPr>
        <sz val="12"/>
        <color indexed="10"/>
        <rFont val="Times New Roman"/>
        <family val="1"/>
        <charset val="204"/>
      </rPr>
      <t>13</t>
    </r>
  </si>
  <si>
    <r>
      <t>1.*.</t>
    </r>
    <r>
      <rPr>
        <sz val="12"/>
        <color indexed="10"/>
        <rFont val="Times New Roman"/>
        <family val="1"/>
        <charset val="204"/>
      </rPr>
      <t>1.1 - …</t>
    </r>
  </si>
  <si>
    <t>Услуги аналогичные по выполнению, но проводимые на разные органы или части тела, либо подходящие под одну категорию</t>
  </si>
  <si>
    <r>
      <t>1.3.</t>
    </r>
    <r>
      <rPr>
        <sz val="12"/>
        <color indexed="10"/>
        <rFont val="Times New Roman"/>
        <family val="1"/>
        <charset val="204"/>
      </rPr>
      <t>8.2</t>
    </r>
  </si>
  <si>
    <r>
      <t>1.24.</t>
    </r>
    <r>
      <rPr>
        <sz val="12"/>
        <color rgb="FFFF0000"/>
        <rFont val="Times New Roman"/>
        <family val="1"/>
        <charset val="204"/>
      </rPr>
      <t>1…-10</t>
    </r>
  </si>
  <si>
    <t xml:space="preserve">Консультативные приемы </t>
  </si>
  <si>
    <t>Профилактические осмотры отделения хирургического № 4</t>
  </si>
  <si>
    <r>
      <t>1.24.</t>
    </r>
    <r>
      <rPr>
        <sz val="12"/>
        <color rgb="FFFF0000"/>
        <rFont val="Times New Roman"/>
        <family val="1"/>
        <charset val="204"/>
      </rPr>
      <t>13…-….</t>
    </r>
  </si>
  <si>
    <r>
      <t>1.24.</t>
    </r>
    <r>
      <rPr>
        <sz val="12"/>
        <color rgb="FFFF0000"/>
        <rFont val="Times New Roman"/>
        <family val="1"/>
        <charset val="204"/>
      </rPr>
      <t>12.1..-1.13</t>
    </r>
  </si>
  <si>
    <t>Офтальмотонометрия по Маклакову (контактная)</t>
  </si>
  <si>
    <t>Проверка остроты зрения</t>
  </si>
  <si>
    <t>Скиаскопия</t>
  </si>
  <si>
    <t>Определение объема аккомодации</t>
  </si>
  <si>
    <t>Исследование бинокулярного зрения</t>
  </si>
  <si>
    <t>Проверка цветоощущения</t>
  </si>
  <si>
    <t xml:space="preserve">Биомикроскопия сред глаза </t>
  </si>
  <si>
    <t>Офтальмоскопия (переднего отдела глаза)</t>
  </si>
  <si>
    <t>1.21.21.1</t>
  </si>
  <si>
    <t>1.21.21.2</t>
  </si>
  <si>
    <t>1.21.21.3</t>
  </si>
  <si>
    <t>1.21.21.4</t>
  </si>
  <si>
    <t>1.21.21.5</t>
  </si>
  <si>
    <t>1.21.21.6</t>
  </si>
  <si>
    <t>1.21.21.7</t>
  </si>
  <si>
    <t>1.21.21.8</t>
  </si>
  <si>
    <t>1.21.21.9</t>
  </si>
  <si>
    <t>Плановая профилактическая вакцинация от бешенства (включая стоимость 1 ампулы вакцины антирабической</t>
  </si>
  <si>
    <t>1.2.10</t>
  </si>
  <si>
    <t>1.4.25</t>
  </si>
  <si>
    <t>1.4.22</t>
  </si>
  <si>
    <t>Массаж век</t>
  </si>
  <si>
    <t>1.4.23</t>
  </si>
  <si>
    <t xml:space="preserve">Обследование на демодекоз (в т.ч. взятие материала) </t>
  </si>
  <si>
    <t>1.4.24</t>
  </si>
  <si>
    <t>Взятие бак.посева с конъюктивы  (1 глаз)</t>
  </si>
  <si>
    <t>Тонография</t>
  </si>
  <si>
    <t>1.4.26</t>
  </si>
  <si>
    <t>1.6.11</t>
  </si>
  <si>
    <t>1.7.9</t>
  </si>
  <si>
    <t>1.8.7</t>
  </si>
  <si>
    <t>1.9.7</t>
  </si>
  <si>
    <t>1.10.7</t>
  </si>
  <si>
    <t>1.11.7</t>
  </si>
  <si>
    <t>1.12.13</t>
  </si>
  <si>
    <t>1.13.11</t>
  </si>
  <si>
    <t>1.14.7</t>
  </si>
  <si>
    <t>1.15.7</t>
  </si>
  <si>
    <t>1.16.7</t>
  </si>
  <si>
    <t>1.17.7</t>
  </si>
  <si>
    <t>1.20.23</t>
  </si>
  <si>
    <t>1.1.1</t>
  </si>
  <si>
    <t>1.3.10</t>
  </si>
  <si>
    <t>Офтальмотонометрия (бесконтактная)</t>
  </si>
  <si>
    <t>1.1.15</t>
  </si>
  <si>
    <t>1.4.9</t>
  </si>
  <si>
    <t>1.4.27</t>
  </si>
  <si>
    <t>1.4.28</t>
  </si>
  <si>
    <t>1.4.29</t>
  </si>
  <si>
    <t>1.4.30</t>
  </si>
  <si>
    <t>1.4.31</t>
  </si>
  <si>
    <t>1.4.32</t>
  </si>
  <si>
    <t>1.5.15</t>
  </si>
  <si>
    <t>1.19.8.1</t>
  </si>
  <si>
    <t>1.19.8.2</t>
  </si>
  <si>
    <t>1.24.23</t>
  </si>
  <si>
    <t>1.24.49</t>
  </si>
  <si>
    <t>1.24.50</t>
  </si>
  <si>
    <t>1.24.51</t>
  </si>
  <si>
    <t>1.24.52</t>
  </si>
  <si>
    <t>1.24.14</t>
  </si>
  <si>
    <t>1.24.53</t>
  </si>
  <si>
    <t>1.24.54</t>
  </si>
  <si>
    <t>1.24.55</t>
  </si>
  <si>
    <t>1.24.56</t>
  </si>
  <si>
    <t>1.24.57</t>
  </si>
  <si>
    <t>1.24.58</t>
  </si>
  <si>
    <t>1.24.59</t>
  </si>
  <si>
    <t>1.24.60</t>
  </si>
  <si>
    <t>1.2.9</t>
  </si>
  <si>
    <t>1.3.8</t>
  </si>
  <si>
    <t>1.3.11.1</t>
  </si>
  <si>
    <t>1.3.11.2</t>
  </si>
  <si>
    <t>1.3.11.3</t>
  </si>
  <si>
    <t>1.3.11.4</t>
  </si>
  <si>
    <t>1.3.11.5</t>
  </si>
  <si>
    <t>1.3.11.6</t>
  </si>
  <si>
    <t>1.3.11.7</t>
  </si>
  <si>
    <t>1.3.11.8</t>
  </si>
  <si>
    <t>1.3.11.9</t>
  </si>
  <si>
    <t>1.3.12.1</t>
  </si>
  <si>
    <t>1.3.12.2</t>
  </si>
  <si>
    <t>1.3.12.3</t>
  </si>
  <si>
    <t>1.3.12.4</t>
  </si>
  <si>
    <t>1.3.12.5</t>
  </si>
  <si>
    <t>1.3.12.6</t>
  </si>
  <si>
    <t>1.3.12.7</t>
  </si>
  <si>
    <t>1.3.12.8</t>
  </si>
  <si>
    <t>1.3.12.9</t>
  </si>
  <si>
    <t>1.3.12.10</t>
  </si>
  <si>
    <t>1.3.12.11</t>
  </si>
  <si>
    <t>1.3.12.12</t>
  </si>
  <si>
    <t>1.3.13</t>
  </si>
  <si>
    <t>1.3.14</t>
  </si>
  <si>
    <t>1.3.15</t>
  </si>
  <si>
    <t>1.4.33</t>
  </si>
  <si>
    <t>1.4.34</t>
  </si>
  <si>
    <t>1.5.11</t>
  </si>
  <si>
    <t>1.5.13</t>
  </si>
  <si>
    <t>1.5.14</t>
  </si>
  <si>
    <t>1.5.21</t>
  </si>
  <si>
    <t>1.5.22</t>
  </si>
  <si>
    <t>1.5.23</t>
  </si>
  <si>
    <t>1.5.24</t>
  </si>
  <si>
    <t>1.6.12</t>
  </si>
  <si>
    <t>1.7.10</t>
  </si>
  <si>
    <t>1.13.12</t>
  </si>
  <si>
    <t>1.20.24</t>
  </si>
  <si>
    <t>1.20.25</t>
  </si>
  <si>
    <t>1.22.1</t>
  </si>
  <si>
    <t>1.22.2</t>
  </si>
  <si>
    <t>1.22.3</t>
  </si>
  <si>
    <t>1.1.14</t>
  </si>
  <si>
    <t>1.1.16.1</t>
  </si>
  <si>
    <t>1.1.16.2</t>
  </si>
  <si>
    <t>1.1.17</t>
  </si>
  <si>
    <r>
      <t>1.*.</t>
    </r>
    <r>
      <rPr>
        <sz val="12"/>
        <color rgb="FFFF0000"/>
        <rFont val="Times New Roman"/>
        <family val="1"/>
        <charset val="204"/>
      </rPr>
      <t>7</t>
    </r>
  </si>
  <si>
    <t>Профилактический осмотр</t>
  </si>
  <si>
    <t>Забор биологического материала на бактериологическое исследование из цервикального канала, уретры</t>
  </si>
  <si>
    <t>1.21.21</t>
  </si>
  <si>
    <t>Мед.пом. при укусе клеща (без стоимости иммуноглобулина)</t>
  </si>
  <si>
    <t xml:space="preserve">Внутривенная инъекция </t>
  </si>
  <si>
    <t>Конизация шейки матки ("Фотек")</t>
  </si>
  <si>
    <t>1.24.61.1</t>
  </si>
  <si>
    <t>Забор анализа крови из вены в вакуум.систему (1 пробирка)</t>
  </si>
  <si>
    <t>1.24.61.2</t>
  </si>
  <si>
    <t>Забор анализа крови из вены в вакуум.систему (2 пробирки)</t>
  </si>
  <si>
    <t>1.24.61.3</t>
  </si>
  <si>
    <t>Забор анализа крови из вены в вакуум.систему (3 пробирки)</t>
  </si>
  <si>
    <t>1.24.61.4</t>
  </si>
  <si>
    <t>Забор анализа крови из вены в вакуум.систему (4 пробирки)</t>
  </si>
  <si>
    <t>Оформление бланка</t>
  </si>
  <si>
    <t>1.5.25</t>
  </si>
  <si>
    <t>Вестибулометрия</t>
  </si>
  <si>
    <t>Профилактический осмотр Врач-психиатр-нарколог</t>
  </si>
  <si>
    <t>Профилактический осмотр Врач-терапевт</t>
  </si>
  <si>
    <t>1.5.26</t>
  </si>
  <si>
    <t>Промывание лакун миндалин</t>
  </si>
  <si>
    <t>Профилактический осмотр Врач-невролог</t>
  </si>
  <si>
    <t>1.18.3</t>
  </si>
  <si>
    <t>1.18.4</t>
  </si>
  <si>
    <t>Гистерорезектоскопия</t>
  </si>
  <si>
    <t>Проведение медикаментозного аборта с пребыванием в отделении (3 часа)</t>
  </si>
  <si>
    <t>Введение, извлечение влагалищного поддерживающего кольца (пессария) без стоимости пессария</t>
  </si>
  <si>
    <t>Внутримышечная, подкожная инъекции</t>
  </si>
  <si>
    <t>Взятие мазка одноразовыми материалами</t>
  </si>
  <si>
    <t>Вскрытие кисты шейки матки</t>
  </si>
  <si>
    <t>Введение, удаление и замена имплантата "Импланон НКСТ"</t>
  </si>
  <si>
    <t>Введение, удаление и замена имплантата "Импланон НКСТ" (с учетом цены за препарат)</t>
  </si>
  <si>
    <t>1.24.62</t>
  </si>
  <si>
    <t>Консультативный прием врача-специалиста при сложном клиническом случае (время приема более 1 часа) первичный</t>
  </si>
  <si>
    <t>1.24.63</t>
  </si>
  <si>
    <t>Консультативный прием врача-специалиста при сложном клиническом случае (время приема более 1 часа) повторный</t>
  </si>
  <si>
    <t>1.24.64</t>
  </si>
  <si>
    <t>1.24.65</t>
  </si>
  <si>
    <t>1.24.66</t>
  </si>
  <si>
    <t>Массаж предстательной железы</t>
  </si>
  <si>
    <t>1.24.67</t>
  </si>
  <si>
    <t>Забор секрета простаты</t>
  </si>
  <si>
    <t>1.24.68</t>
  </si>
  <si>
    <t>1.3.11.10</t>
  </si>
  <si>
    <t>Прививка (иммунопрофилактика)</t>
  </si>
  <si>
    <t>Предрейсовый осмотр (за осмотр 1 водителя в смену)</t>
  </si>
  <si>
    <t>Послерейсовый осмотр (за осмотр 1 водителя в смену)</t>
  </si>
  <si>
    <t>Профилактический осмотр Врача-терапевта</t>
  </si>
  <si>
    <t>ПРЕЙСКУРАНТ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</si>
</sst>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4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78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/>
    <xf numFmtId="0" fontId="6" fillId="0" borderId="0" xfId="0" applyFont="1" applyFill="1" applyBorder="1"/>
    <xf numFmtId="0" fontId="6" fillId="0" borderId="1" xfId="0" applyFont="1" applyFill="1" applyBorder="1"/>
    <xf numFmtId="0" fontId="8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0" fillId="0" borderId="0" xfId="0" applyFont="1" applyFill="1"/>
    <xf numFmtId="2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>
      <alignment horizontal="left" indent="2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>
      <alignment horizontal="left" indent="3"/>
    </xf>
    <xf numFmtId="0" fontId="11" fillId="0" borderId="0" xfId="0" applyFont="1" applyFill="1" applyAlignment="1">
      <alignment horizontal="right"/>
    </xf>
    <xf numFmtId="0" fontId="10" fillId="0" borderId="0" xfId="2" applyFont="1" applyFill="1"/>
    <xf numFmtId="0" fontId="5" fillId="0" borderId="0" xfId="2" applyFont="1" applyFill="1"/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/>
    <xf numFmtId="0" fontId="10" fillId="0" borderId="0" xfId="2" applyFont="1" applyFill="1" applyAlignment="1">
      <alignment horizontal="center"/>
    </xf>
    <xf numFmtId="0" fontId="11" fillId="0" borderId="0" xfId="2" applyFont="1" applyFill="1"/>
    <xf numFmtId="0" fontId="14" fillId="0" borderId="0" xfId="2" applyFont="1" applyFill="1"/>
    <xf numFmtId="0" fontId="9" fillId="0" borderId="0" xfId="2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6" fillId="0" borderId="2" xfId="0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6" fillId="0" borderId="1" xfId="2" applyFont="1" applyFill="1" applyBorder="1"/>
    <xf numFmtId="0" fontId="7" fillId="0" borderId="4" xfId="2" applyFont="1" applyFill="1" applyBorder="1"/>
    <xf numFmtId="0" fontId="7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6" fillId="0" borderId="4" xfId="2" applyFont="1" applyFill="1" applyBorder="1" applyAlignment="1"/>
    <xf numFmtId="0" fontId="6" fillId="0" borderId="1" xfId="2" applyFont="1" applyFill="1" applyBorder="1" applyAlignment="1"/>
    <xf numFmtId="0" fontId="6" fillId="0" borderId="1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6" fillId="0" borderId="0" xfId="2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/>
    <xf numFmtId="0" fontId="7" fillId="0" borderId="0" xfId="2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left" indent="4"/>
    </xf>
    <xf numFmtId="0" fontId="13" fillId="0" borderId="0" xfId="3" applyFont="1" applyFill="1" applyAlignment="1">
      <alignment horizontal="center"/>
    </xf>
    <xf numFmtId="0" fontId="6" fillId="0" borderId="0" xfId="3" applyFont="1" applyFill="1"/>
    <xf numFmtId="0" fontId="6" fillId="0" borderId="2" xfId="0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0" fontId="6" fillId="0" borderId="2" xfId="2" applyFont="1" applyFill="1" applyBorder="1"/>
    <xf numFmtId="0" fontId="6" fillId="0" borderId="0" xfId="4" applyFont="1" applyFill="1"/>
    <xf numFmtId="4" fontId="6" fillId="0" borderId="0" xfId="4" applyNumberFormat="1" applyFont="1" applyFill="1"/>
    <xf numFmtId="4" fontId="6" fillId="0" borderId="0" xfId="0" applyNumberFormat="1" applyFont="1" applyFill="1"/>
    <xf numFmtId="0" fontId="8" fillId="0" borderId="0" xfId="0" applyFont="1" applyFill="1" applyBorder="1"/>
    <xf numFmtId="0" fontId="6" fillId="0" borderId="2" xfId="2" applyFont="1" applyFill="1" applyBorder="1" applyAlignment="1">
      <alignment wrapText="1"/>
    </xf>
    <xf numFmtId="2" fontId="7" fillId="0" borderId="13" xfId="2" applyNumberFormat="1" applyFont="1" applyFill="1" applyBorder="1" applyAlignment="1">
      <alignment horizontal="center" vertical="center"/>
    </xf>
    <xf numFmtId="2" fontId="7" fillId="0" borderId="14" xfId="2" applyNumberFormat="1" applyFont="1" applyFill="1" applyBorder="1" applyAlignment="1">
      <alignment horizontal="center" vertical="center"/>
    </xf>
    <xf numFmtId="2" fontId="7" fillId="0" borderId="13" xfId="2" applyNumberFormat="1" applyFont="1" applyFill="1" applyBorder="1" applyAlignment="1">
      <alignment horizontal="center"/>
    </xf>
    <xf numFmtId="0" fontId="6" fillId="0" borderId="17" xfId="2" applyFont="1" applyFill="1" applyBorder="1"/>
    <xf numFmtId="2" fontId="7" fillId="0" borderId="18" xfId="2" applyNumberFormat="1" applyFont="1" applyFill="1" applyBorder="1" applyAlignment="1">
      <alignment horizontal="center"/>
    </xf>
    <xf numFmtId="0" fontId="6" fillId="0" borderId="20" xfId="2" applyFont="1" applyFill="1" applyBorder="1" applyAlignment="1">
      <alignment wrapText="1"/>
    </xf>
    <xf numFmtId="2" fontId="7" fillId="0" borderId="21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2" fontId="7" fillId="0" borderId="18" xfId="2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/>
    </xf>
    <xf numFmtId="4" fontId="7" fillId="0" borderId="13" xfId="1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wrapText="1"/>
    </xf>
    <xf numFmtId="4" fontId="7" fillId="0" borderId="18" xfId="0" applyNumberFormat="1" applyFont="1" applyFill="1" applyBorder="1" applyAlignment="1">
      <alignment horizontal="center"/>
    </xf>
    <xf numFmtId="0" fontId="6" fillId="0" borderId="0" xfId="5" applyFont="1"/>
    <xf numFmtId="0" fontId="15" fillId="0" borderId="0" xfId="5" applyFont="1" applyFill="1" applyAlignment="1">
      <alignment horizontal="center"/>
    </xf>
    <xf numFmtId="0" fontId="16" fillId="0" borderId="0" xfId="5" applyFont="1" applyAlignment="1">
      <alignment horizontal="center"/>
    </xf>
    <xf numFmtId="0" fontId="17" fillId="0" borderId="0" xfId="5" applyFont="1" applyAlignment="1">
      <alignment horizontal="center"/>
    </xf>
    <xf numFmtId="0" fontId="6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0" fontId="8" fillId="0" borderId="0" xfId="5" applyFont="1"/>
    <xf numFmtId="49" fontId="8" fillId="0" borderId="0" xfId="5" applyNumberFormat="1" applyFont="1" applyFill="1" applyBorder="1" applyAlignment="1">
      <alignment horizontal="center"/>
    </xf>
    <xf numFmtId="0" fontId="19" fillId="0" borderId="0" xfId="6" applyFont="1" applyAlignment="1" applyProtection="1">
      <alignment horizontal="left" indent="2"/>
    </xf>
    <xf numFmtId="0" fontId="6" fillId="0" borderId="0" xfId="5" applyFont="1" applyAlignment="1">
      <alignment horizontal="left" indent="2"/>
    </xf>
    <xf numFmtId="49" fontId="7" fillId="0" borderId="0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14" fillId="0" borderId="0" xfId="2" applyNumberFormat="1" applyFont="1" applyFill="1" applyAlignment="1">
      <alignment horizontal="center"/>
    </xf>
    <xf numFmtId="49" fontId="6" fillId="0" borderId="12" xfId="2" applyNumberFormat="1" applyFont="1" applyFill="1" applyBorder="1" applyAlignment="1">
      <alignment horizontal="center"/>
    </xf>
    <xf numFmtId="49" fontId="6" fillId="0" borderId="15" xfId="2" applyNumberFormat="1" applyFont="1" applyFill="1" applyBorder="1" applyAlignment="1">
      <alignment horizontal="center"/>
    </xf>
    <xf numFmtId="0" fontId="6" fillId="0" borderId="22" xfId="2" applyFont="1" applyFill="1" applyBorder="1" applyAlignment="1">
      <alignment wrapText="1"/>
    </xf>
    <xf numFmtId="49" fontId="11" fillId="0" borderId="0" xfId="2" applyNumberFormat="1" applyFont="1" applyFill="1" applyAlignment="1">
      <alignment horizontal="center"/>
    </xf>
    <xf numFmtId="49" fontId="7" fillId="0" borderId="0" xfId="2" applyNumberFormat="1" applyFont="1" applyFill="1" applyAlignment="1">
      <alignment horizontal="center"/>
    </xf>
    <xf numFmtId="49" fontId="6" fillId="0" borderId="0" xfId="2" applyNumberFormat="1" applyFont="1" applyFill="1" applyAlignment="1">
      <alignment horizontal="center"/>
    </xf>
    <xf numFmtId="49" fontId="8" fillId="0" borderId="0" xfId="2" applyNumberFormat="1" applyFont="1" applyFill="1" applyAlignment="1">
      <alignment horizontal="center"/>
    </xf>
    <xf numFmtId="49" fontId="6" fillId="0" borderId="19" xfId="2" applyNumberFormat="1" applyFont="1" applyFill="1" applyBorder="1" applyAlignment="1">
      <alignment horizontal="center"/>
    </xf>
    <xf numFmtId="49" fontId="10" fillId="0" borderId="0" xfId="2" applyNumberFormat="1" applyFont="1" applyFill="1" applyAlignment="1">
      <alignment horizontal="center"/>
    </xf>
    <xf numFmtId="49" fontId="6" fillId="0" borderId="12" xfId="2" applyNumberFormat="1" applyFont="1" applyFill="1" applyBorder="1" applyAlignment="1">
      <alignment horizontal="center" vertical="center"/>
    </xf>
    <xf numFmtId="0" fontId="6" fillId="0" borderId="17" xfId="0" applyFont="1" applyFill="1" applyBorder="1"/>
    <xf numFmtId="49" fontId="6" fillId="0" borderId="15" xfId="2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6" fillId="0" borderId="0" xfId="7" applyFont="1" applyFill="1"/>
    <xf numFmtId="0" fontId="3" fillId="0" borderId="0" xfId="7" applyFont="1" applyFill="1"/>
    <xf numFmtId="0" fontId="6" fillId="0" borderId="0" xfId="7" applyFont="1" applyFill="1" applyAlignment="1">
      <alignment horizontal="center"/>
    </xf>
    <xf numFmtId="0" fontId="10" fillId="0" borderId="0" xfId="7" applyFont="1" applyFill="1"/>
    <xf numFmtId="0" fontId="7" fillId="0" borderId="0" xfId="7" applyFont="1" applyFill="1"/>
    <xf numFmtId="0" fontId="6" fillId="0" borderId="17" xfId="7" applyFont="1" applyFill="1" applyBorder="1"/>
    <xf numFmtId="4" fontId="7" fillId="0" borderId="18" xfId="8" applyNumberFormat="1" applyFont="1" applyFill="1" applyBorder="1" applyAlignment="1">
      <alignment horizontal="center"/>
    </xf>
    <xf numFmtId="2" fontId="7" fillId="0" borderId="27" xfId="2" applyNumberFormat="1" applyFont="1" applyFill="1" applyBorder="1" applyAlignment="1">
      <alignment horizontal="center"/>
    </xf>
    <xf numFmtId="0" fontId="6" fillId="0" borderId="5" xfId="7" applyFont="1" applyFill="1" applyBorder="1" applyAlignment="1">
      <alignment wrapText="1"/>
    </xf>
    <xf numFmtId="0" fontId="7" fillId="0" borderId="0" xfId="7" applyFont="1" applyFill="1" applyBorder="1"/>
    <xf numFmtId="4" fontId="7" fillId="0" borderId="21" xfId="8" applyNumberFormat="1" applyFont="1" applyFill="1" applyBorder="1" applyAlignment="1">
      <alignment horizontal="center"/>
    </xf>
    <xf numFmtId="0" fontId="6" fillId="0" borderId="1" xfId="7" applyFont="1" applyFill="1" applyBorder="1"/>
    <xf numFmtId="0" fontId="6" fillId="0" borderId="0" xfId="7" applyFont="1" applyFill="1" applyBorder="1"/>
    <xf numFmtId="0" fontId="6" fillId="0" borderId="3" xfId="7" applyFont="1" applyFill="1" applyBorder="1"/>
    <xf numFmtId="0" fontId="6" fillId="0" borderId="5" xfId="7" applyFont="1" applyFill="1" applyBorder="1"/>
    <xf numFmtId="0" fontId="6" fillId="0" borderId="1" xfId="7" applyFont="1" applyFill="1" applyBorder="1" applyAlignment="1">
      <alignment wrapText="1"/>
    </xf>
    <xf numFmtId="4" fontId="7" fillId="0" borderId="13" xfId="10" applyNumberFormat="1" applyFont="1" applyFill="1" applyBorder="1" applyAlignment="1">
      <alignment horizontal="center" vertical="center"/>
    </xf>
    <xf numFmtId="4" fontId="7" fillId="0" borderId="13" xfId="8" applyNumberFormat="1" applyFont="1" applyFill="1" applyBorder="1" applyAlignment="1">
      <alignment horizontal="center" vertical="center"/>
    </xf>
    <xf numFmtId="0" fontId="6" fillId="0" borderId="32" xfId="7" applyFont="1" applyFill="1" applyBorder="1"/>
    <xf numFmtId="4" fontId="7" fillId="0" borderId="13" xfId="7" applyNumberFormat="1" applyFont="1" applyFill="1" applyBorder="1" applyAlignment="1">
      <alignment horizontal="center" vertical="center"/>
    </xf>
    <xf numFmtId="0" fontId="6" fillId="0" borderId="2" xfId="7" applyFont="1" applyFill="1" applyBorder="1" applyAlignment="1">
      <alignment vertical="center" wrapText="1"/>
    </xf>
    <xf numFmtId="4" fontId="7" fillId="0" borderId="21" xfId="7" applyNumberFormat="1" applyFont="1" applyFill="1" applyBorder="1" applyAlignment="1">
      <alignment horizontal="center" vertical="center"/>
    </xf>
    <xf numFmtId="0" fontId="6" fillId="0" borderId="2" xfId="7" applyFont="1" applyFill="1" applyBorder="1"/>
    <xf numFmtId="0" fontId="6" fillId="0" borderId="2" xfId="7" applyFont="1" applyFill="1" applyBorder="1" applyAlignment="1">
      <alignment wrapText="1"/>
    </xf>
    <xf numFmtId="0" fontId="6" fillId="0" borderId="2" xfId="7" applyFont="1" applyFill="1" applyBorder="1" applyAlignment="1">
      <alignment horizontal="left"/>
    </xf>
    <xf numFmtId="0" fontId="6" fillId="0" borderId="2" xfId="7" applyFont="1" applyFill="1" applyBorder="1" applyAlignment="1">
      <alignment horizontal="left" wrapText="1"/>
    </xf>
    <xf numFmtId="0" fontId="6" fillId="0" borderId="1" xfId="7" applyFont="1" applyFill="1" applyBorder="1" applyAlignment="1">
      <alignment horizontal="left" wrapText="1"/>
    </xf>
    <xf numFmtId="0" fontId="6" fillId="0" borderId="0" xfId="7" applyFont="1" applyFill="1" applyBorder="1" applyAlignment="1">
      <alignment horizontal="left" wrapText="1"/>
    </xf>
    <xf numFmtId="49" fontId="7" fillId="0" borderId="0" xfId="7" applyNumberFormat="1" applyFont="1" applyFill="1" applyAlignment="1">
      <alignment horizontal="center"/>
    </xf>
    <xf numFmtId="49" fontId="6" fillId="0" borderId="25" xfId="7" applyNumberFormat="1" applyFont="1" applyFill="1" applyBorder="1" applyAlignment="1">
      <alignment horizontal="center"/>
    </xf>
    <xf numFmtId="49" fontId="6" fillId="0" borderId="12" xfId="7" applyNumberFormat="1" applyFont="1" applyFill="1" applyBorder="1" applyAlignment="1">
      <alignment horizontal="center"/>
    </xf>
    <xf numFmtId="49" fontId="6" fillId="0" borderId="15" xfId="7" applyNumberFormat="1" applyFont="1" applyFill="1" applyBorder="1" applyAlignment="1">
      <alignment horizontal="center"/>
    </xf>
    <xf numFmtId="49" fontId="6" fillId="0" borderId="12" xfId="7" applyNumberFormat="1" applyFont="1" applyFill="1" applyBorder="1" applyAlignment="1">
      <alignment horizontal="center" vertical="center"/>
    </xf>
    <xf numFmtId="49" fontId="6" fillId="0" borderId="25" xfId="7" applyNumberFormat="1" applyFont="1" applyFill="1" applyBorder="1" applyAlignment="1">
      <alignment horizontal="center" vertical="center"/>
    </xf>
    <xf numFmtId="49" fontId="6" fillId="0" borderId="15" xfId="7" applyNumberFormat="1" applyFont="1" applyFill="1" applyBorder="1" applyAlignment="1">
      <alignment horizontal="center" vertical="center"/>
    </xf>
    <xf numFmtId="4" fontId="7" fillId="0" borderId="13" xfId="9" applyNumberFormat="1" applyFont="1" applyFill="1" applyBorder="1" applyAlignment="1">
      <alignment horizontal="center" vertical="center"/>
    </xf>
    <xf numFmtId="4" fontId="7" fillId="0" borderId="21" xfId="10" applyNumberFormat="1" applyFont="1" applyFill="1" applyBorder="1" applyAlignment="1">
      <alignment horizontal="center" vertical="center"/>
    </xf>
    <xf numFmtId="4" fontId="7" fillId="0" borderId="14" xfId="7" applyNumberFormat="1" applyFont="1" applyFill="1" applyBorder="1" applyAlignment="1">
      <alignment horizontal="center" vertical="center"/>
    </xf>
    <xf numFmtId="4" fontId="7" fillId="0" borderId="33" xfId="7" applyNumberFormat="1" applyFont="1" applyFill="1" applyBorder="1" applyAlignment="1">
      <alignment horizontal="center" vertical="center"/>
    </xf>
    <xf numFmtId="0" fontId="6" fillId="0" borderId="35" xfId="7" applyFont="1" applyFill="1" applyBorder="1" applyAlignment="1">
      <alignment horizontal="center"/>
    </xf>
    <xf numFmtId="49" fontId="6" fillId="0" borderId="23" xfId="2" applyNumberFormat="1" applyFont="1" applyFill="1" applyBorder="1" applyAlignment="1">
      <alignment horizontal="center"/>
    </xf>
    <xf numFmtId="4" fontId="7" fillId="0" borderId="18" xfId="0" applyNumberFormat="1" applyFont="1" applyFill="1" applyBorder="1" applyAlignment="1">
      <alignment horizontal="center" vertical="center"/>
    </xf>
    <xf numFmtId="0" fontId="15" fillId="0" borderId="0" xfId="0" applyFont="1"/>
    <xf numFmtId="0" fontId="7" fillId="0" borderId="0" xfId="0" applyFont="1"/>
    <xf numFmtId="0" fontId="7" fillId="0" borderId="36" xfId="0" applyFont="1" applyBorder="1" applyAlignment="1">
      <alignment horizontal="center" wrapText="1"/>
    </xf>
    <xf numFmtId="0" fontId="7" fillId="0" borderId="36" xfId="0" applyFont="1" applyBorder="1"/>
    <xf numFmtId="0" fontId="6" fillId="0" borderId="36" xfId="0" applyFont="1" applyBorder="1"/>
    <xf numFmtId="0" fontId="6" fillId="0" borderId="25" xfId="0" applyFont="1" applyBorder="1"/>
    <xf numFmtId="0" fontId="6" fillId="0" borderId="37" xfId="0" applyFont="1" applyBorder="1" applyAlignment="1">
      <alignment wrapText="1"/>
    </xf>
    <xf numFmtId="49" fontId="6" fillId="0" borderId="37" xfId="0" applyNumberFormat="1" applyFont="1" applyBorder="1"/>
    <xf numFmtId="0" fontId="6" fillId="0" borderId="27" xfId="0" applyFont="1" applyBorder="1" applyAlignment="1">
      <alignment wrapText="1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/>
    <xf numFmtId="49" fontId="6" fillId="0" borderId="2" xfId="0" applyNumberFormat="1" applyFont="1" applyBorder="1"/>
    <xf numFmtId="0" fontId="6" fillId="0" borderId="13" xfId="0" applyFont="1" applyBorder="1"/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wrapText="1"/>
    </xf>
    <xf numFmtId="49" fontId="6" fillId="0" borderId="16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49" fontId="6" fillId="0" borderId="25" xfId="0" applyNumberFormat="1" applyFont="1" applyBorder="1"/>
    <xf numFmtId="49" fontId="6" fillId="0" borderId="12" xfId="0" applyNumberFormat="1" applyFont="1" applyBorder="1"/>
    <xf numFmtId="0" fontId="6" fillId="0" borderId="18" xfId="0" applyFont="1" applyBorder="1"/>
    <xf numFmtId="0" fontId="6" fillId="0" borderId="12" xfId="0" applyFont="1" applyBorder="1" applyAlignment="1">
      <alignment vertical="center"/>
    </xf>
    <xf numFmtId="0" fontId="6" fillId="0" borderId="2" xfId="2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7" fillId="0" borderId="0" xfId="0" applyFont="1" applyBorder="1"/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13" xfId="0" applyFont="1" applyBorder="1" applyAlignment="1"/>
    <xf numFmtId="49" fontId="6" fillId="0" borderId="15" xfId="0" applyNumberFormat="1" applyFont="1" applyBorder="1"/>
    <xf numFmtId="0" fontId="6" fillId="0" borderId="17" xfId="2" applyFont="1" applyFill="1" applyBorder="1" applyAlignment="1"/>
    <xf numFmtId="0" fontId="6" fillId="0" borderId="17" xfId="2" applyFont="1" applyFill="1" applyBorder="1" applyAlignment="1">
      <alignment wrapText="1"/>
    </xf>
    <xf numFmtId="4" fontId="7" fillId="0" borderId="18" xfId="2" applyNumberFormat="1" applyFont="1" applyFill="1" applyBorder="1" applyAlignment="1">
      <alignment horizontal="center" vertical="center"/>
    </xf>
    <xf numFmtId="0" fontId="15" fillId="0" borderId="0" xfId="5" applyFont="1" applyAlignment="1">
      <alignment horizontal="center"/>
    </xf>
    <xf numFmtId="49" fontId="6" fillId="0" borderId="41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0" fontId="22" fillId="0" borderId="0" xfId="0" applyFont="1" applyFill="1"/>
    <xf numFmtId="2" fontId="7" fillId="0" borderId="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wrapText="1"/>
    </xf>
    <xf numFmtId="0" fontId="22" fillId="0" borderId="0" xfId="0" applyFont="1" applyFill="1" applyBorder="1"/>
    <xf numFmtId="0" fontId="6" fillId="0" borderId="2" xfId="2" applyFont="1" applyFill="1" applyBorder="1" applyAlignment="1"/>
    <xf numFmtId="49" fontId="6" fillId="0" borderId="42" xfId="2" applyNumberFormat="1" applyFont="1" applyFill="1" applyBorder="1" applyAlignment="1">
      <alignment horizontal="center" vertical="center"/>
    </xf>
    <xf numFmtId="0" fontId="6" fillId="0" borderId="43" xfId="2" applyFont="1" applyFill="1" applyBorder="1" applyAlignment="1">
      <alignment wrapText="1"/>
    </xf>
    <xf numFmtId="2" fontId="7" fillId="0" borderId="44" xfId="2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25" xfId="2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wrapText="1"/>
    </xf>
    <xf numFmtId="0" fontId="6" fillId="0" borderId="0" xfId="7" applyFont="1" applyFill="1" applyAlignment="1">
      <alignment vertical="center"/>
    </xf>
    <xf numFmtId="0" fontId="2" fillId="0" borderId="0" xfId="7" applyFont="1" applyFill="1" applyAlignment="1">
      <alignment vertical="center"/>
    </xf>
    <xf numFmtId="0" fontId="10" fillId="0" borderId="0" xfId="3" applyFont="1" applyFill="1"/>
    <xf numFmtId="0" fontId="6" fillId="0" borderId="12" xfId="7" applyFont="1" applyFill="1" applyBorder="1" applyAlignment="1">
      <alignment horizontal="center"/>
    </xf>
    <xf numFmtId="0" fontId="6" fillId="0" borderId="28" xfId="2" applyFont="1" applyFill="1" applyBorder="1" applyAlignment="1">
      <alignment wrapText="1"/>
    </xf>
    <xf numFmtId="0" fontId="10" fillId="0" borderId="0" xfId="11" applyFont="1" applyFill="1" applyBorder="1"/>
    <xf numFmtId="0" fontId="10" fillId="0" borderId="0" xfId="11" applyFont="1" applyFill="1" applyBorder="1" applyAlignment="1"/>
    <xf numFmtId="0" fontId="2" fillId="0" borderId="0" xfId="11" applyFont="1" applyFill="1"/>
    <xf numFmtId="0" fontId="6" fillId="0" borderId="0" xfId="11" applyFont="1" applyFill="1"/>
    <xf numFmtId="0" fontId="6" fillId="0" borderId="26" xfId="12" applyFont="1" applyFill="1" applyBorder="1" applyAlignment="1">
      <alignment wrapText="1"/>
    </xf>
    <xf numFmtId="2" fontId="7" fillId="0" borderId="27" xfId="12" applyNumberFormat="1" applyFont="1" applyFill="1" applyBorder="1" applyAlignment="1">
      <alignment horizontal="center" vertical="center"/>
    </xf>
    <xf numFmtId="0" fontId="6" fillId="0" borderId="4" xfId="12" applyFont="1" applyFill="1" applyBorder="1" applyAlignment="1">
      <alignment wrapText="1"/>
    </xf>
    <xf numFmtId="2" fontId="7" fillId="0" borderId="13" xfId="12" applyNumberFormat="1" applyFont="1" applyFill="1" applyBorder="1" applyAlignment="1">
      <alignment horizontal="center" vertical="center"/>
    </xf>
    <xf numFmtId="0" fontId="6" fillId="0" borderId="1" xfId="13" applyFont="1" applyFill="1" applyBorder="1"/>
    <xf numFmtId="0" fontId="6" fillId="0" borderId="28" xfId="12" applyFont="1" applyFill="1" applyBorder="1"/>
    <xf numFmtId="2" fontId="7" fillId="0" borderId="27" xfId="12" applyNumberFormat="1" applyFont="1" applyFill="1" applyBorder="1" applyAlignment="1">
      <alignment horizontal="center"/>
    </xf>
    <xf numFmtId="0" fontId="6" fillId="0" borderId="2" xfId="13" applyFont="1" applyFill="1" applyBorder="1" applyAlignment="1">
      <alignment wrapText="1"/>
    </xf>
    <xf numFmtId="2" fontId="7" fillId="0" borderId="14" xfId="12" applyNumberFormat="1" applyFont="1" applyFill="1" applyBorder="1" applyAlignment="1">
      <alignment horizontal="center" vertical="center"/>
    </xf>
    <xf numFmtId="0" fontId="6" fillId="0" borderId="4" xfId="12" applyFont="1" applyFill="1" applyBorder="1"/>
    <xf numFmtId="2" fontId="7" fillId="0" borderId="13" xfId="12" applyNumberFormat="1" applyFont="1" applyFill="1" applyBorder="1" applyAlignment="1">
      <alignment horizontal="center"/>
    </xf>
    <xf numFmtId="0" fontId="6" fillId="0" borderId="1" xfId="12" applyFont="1" applyFill="1" applyBorder="1"/>
    <xf numFmtId="0" fontId="6" fillId="0" borderId="2" xfId="13" applyFont="1" applyFill="1" applyBorder="1"/>
    <xf numFmtId="0" fontId="6" fillId="0" borderId="17" xfId="13" applyFont="1" applyFill="1" applyBorder="1" applyAlignment="1">
      <alignment wrapText="1"/>
    </xf>
    <xf numFmtId="4" fontId="7" fillId="0" borderId="18" xfId="13" applyNumberFormat="1" applyFont="1" applyFill="1" applyBorder="1" applyAlignment="1">
      <alignment horizontal="center" vertical="center"/>
    </xf>
    <xf numFmtId="0" fontId="6" fillId="0" borderId="2" xfId="11" applyFont="1" applyFill="1" applyBorder="1"/>
    <xf numFmtId="4" fontId="7" fillId="0" borderId="13" xfId="11" applyNumberFormat="1" applyFont="1" applyFill="1" applyBorder="1" applyAlignment="1">
      <alignment horizontal="center"/>
    </xf>
    <xf numFmtId="0" fontId="6" fillId="0" borderId="41" xfId="7" applyFont="1" applyFill="1" applyBorder="1" applyAlignment="1">
      <alignment horizontal="center"/>
    </xf>
    <xf numFmtId="0" fontId="6" fillId="0" borderId="38" xfId="11" applyFont="1" applyFill="1" applyBorder="1"/>
    <xf numFmtId="4" fontId="7" fillId="0" borderId="14" xfId="11" applyNumberFormat="1" applyFont="1" applyFill="1" applyBorder="1" applyAlignment="1">
      <alignment horizontal="center"/>
    </xf>
    <xf numFmtId="0" fontId="2" fillId="0" borderId="0" xfId="2" applyFont="1" applyFill="1" applyAlignment="1"/>
    <xf numFmtId="0" fontId="2" fillId="0" borderId="0" xfId="2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20" xfId="7" applyFont="1" applyFill="1" applyBorder="1"/>
    <xf numFmtId="0" fontId="22" fillId="0" borderId="0" xfId="11" applyFont="1"/>
    <xf numFmtId="0" fontId="2" fillId="0" borderId="0" xfId="7" applyFont="1" applyFill="1"/>
    <xf numFmtId="0" fontId="2" fillId="0" borderId="0" xfId="7" applyFont="1" applyFill="1" applyAlignment="1">
      <alignment horizontal="center"/>
    </xf>
    <xf numFmtId="0" fontId="22" fillId="0" borderId="0" xfId="11" applyFont="1" applyFill="1" applyBorder="1"/>
    <xf numFmtId="0" fontId="22" fillId="0" borderId="0" xfId="11" applyFont="1" applyFill="1"/>
    <xf numFmtId="4" fontId="7" fillId="0" borderId="13" xfId="12" applyNumberFormat="1" applyFont="1" applyFill="1" applyBorder="1" applyAlignment="1">
      <alignment horizontal="center" vertical="center"/>
    </xf>
    <xf numFmtId="0" fontId="6" fillId="0" borderId="4" xfId="7" applyFont="1" applyFill="1" applyBorder="1"/>
    <xf numFmtId="0" fontId="6" fillId="0" borderId="1" xfId="12" applyFont="1" applyFill="1" applyBorder="1" applyAlignment="1">
      <alignment wrapText="1"/>
    </xf>
    <xf numFmtId="49" fontId="6" fillId="0" borderId="41" xfId="7" applyNumberFormat="1" applyFont="1" applyFill="1" applyBorder="1" applyAlignment="1">
      <alignment horizontal="center" vertical="center"/>
    </xf>
    <xf numFmtId="4" fontId="7" fillId="0" borderId="14" xfId="12" applyNumberFormat="1" applyFont="1" applyFill="1" applyBorder="1" applyAlignment="1">
      <alignment horizontal="center" vertical="center"/>
    </xf>
    <xf numFmtId="4" fontId="7" fillId="0" borderId="14" xfId="2" applyNumberFormat="1" applyFont="1" applyFill="1" applyBorder="1" applyAlignment="1">
      <alignment horizontal="center"/>
    </xf>
    <xf numFmtId="4" fontId="7" fillId="0" borderId="18" xfId="2" applyNumberFormat="1" applyFont="1" applyFill="1" applyBorder="1" applyAlignment="1">
      <alignment horizontal="center"/>
    </xf>
    <xf numFmtId="0" fontId="2" fillId="0" borderId="0" xfId="5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wrapText="1"/>
    </xf>
    <xf numFmtId="0" fontId="2" fillId="0" borderId="0" xfId="0" applyFont="1" applyFill="1" applyAlignment="1">
      <alignment wrapText="1"/>
    </xf>
    <xf numFmtId="0" fontId="7" fillId="0" borderId="1" xfId="2" applyFont="1" applyFill="1" applyBorder="1" applyAlignment="1">
      <alignment horizontal="left"/>
    </xf>
    <xf numFmtId="0" fontId="7" fillId="0" borderId="24" xfId="2" applyFont="1" applyFill="1" applyBorder="1" applyAlignment="1">
      <alignment horizontal="left"/>
    </xf>
    <xf numFmtId="49" fontId="6" fillId="0" borderId="8" xfId="11" applyNumberFormat="1" applyFont="1" applyFill="1" applyBorder="1" applyAlignment="1">
      <alignment horizontal="center" vertical="center" wrapText="1"/>
    </xf>
    <xf numFmtId="49" fontId="6" fillId="0" borderId="9" xfId="11" applyNumberFormat="1" applyFont="1" applyFill="1" applyBorder="1" applyAlignment="1">
      <alignment horizontal="center" vertical="center" wrapText="1"/>
    </xf>
    <xf numFmtId="0" fontId="6" fillId="0" borderId="6" xfId="11" applyFont="1" applyFill="1" applyBorder="1" applyAlignment="1">
      <alignment horizontal="center" vertical="center"/>
    </xf>
    <xf numFmtId="0" fontId="6" fillId="0" borderId="7" xfId="11" applyFont="1" applyFill="1" applyBorder="1" applyAlignment="1">
      <alignment horizontal="center" vertical="center"/>
    </xf>
    <xf numFmtId="0" fontId="6" fillId="0" borderId="6" xfId="11" applyFont="1" applyFill="1" applyBorder="1" applyAlignment="1">
      <alignment horizontal="center" vertical="center" wrapText="1"/>
    </xf>
    <xf numFmtId="0" fontId="6" fillId="0" borderId="9" xfId="7" applyFont="1" applyFill="1" applyBorder="1" applyAlignment="1">
      <alignment horizontal="center"/>
    </xf>
    <xf numFmtId="0" fontId="6" fillId="0" borderId="10" xfId="7" applyFont="1" applyFill="1" applyBorder="1" applyAlignment="1">
      <alignment horizontal="center"/>
    </xf>
    <xf numFmtId="0" fontId="6" fillId="0" borderId="11" xfId="7" applyFont="1" applyFill="1" applyBorder="1" applyAlignment="1">
      <alignment horizontal="center"/>
    </xf>
    <xf numFmtId="0" fontId="6" fillId="0" borderId="29" xfId="7" applyFont="1" applyFill="1" applyBorder="1" applyAlignment="1">
      <alignment horizontal="center"/>
    </xf>
    <xf numFmtId="0" fontId="6" fillId="0" borderId="30" xfId="7" applyFont="1" applyFill="1" applyBorder="1" applyAlignment="1">
      <alignment horizontal="center"/>
    </xf>
    <xf numFmtId="0" fontId="6" fillId="0" borderId="31" xfId="7" applyFont="1" applyFill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23" fillId="0" borderId="0" xfId="0" applyFont="1" applyFill="1" applyAlignment="1">
      <alignment horizontal="center"/>
    </xf>
    <xf numFmtId="0" fontId="23" fillId="0" borderId="0" xfId="7" applyFont="1" applyFill="1" applyAlignment="1">
      <alignment horizontal="center"/>
    </xf>
  </cellXfs>
  <cellStyles count="16">
    <cellStyle name="Гиперссылка" xfId="6" builtinId="8"/>
    <cellStyle name="Денежный" xfId="1" builtinId="4"/>
    <cellStyle name="Денежный_ПР-Т-02-09 Стационар" xfId="8"/>
    <cellStyle name="Обычный" xfId="0" builtinId="0"/>
    <cellStyle name="Обычный 2" xfId="5"/>
    <cellStyle name="Обычный 2 2" xfId="13"/>
    <cellStyle name="Обычный 3" xfId="11"/>
    <cellStyle name="Обычный_Лист1" xfId="2"/>
    <cellStyle name="Обычный_Лист1 2" xfId="12"/>
    <cellStyle name="Обычный_ПР-Т-01-09" xfId="3"/>
    <cellStyle name="Обычный_ПР-Т-02-08 Роддом" xfId="4"/>
    <cellStyle name="Обычный_ПР-Т-02-09 Стационар 2" xfId="7"/>
    <cellStyle name="Процентный 2" xfId="14"/>
    <cellStyle name="Процентный 3" xfId="15"/>
    <cellStyle name="Финансовый 2" xfId="9"/>
    <cellStyle name="Финансовый_ПР-Т-02-09 Стационар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&#1089;&#1087;&#1088;&#1072;&#1074;&#1082;&#1072; &#1087;&#1086; &#1087;&#1088;&#1077;&#1081;&#1089;&#1082;&#1091;&#1088;&#1072;&#1085;&#1090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6</xdr:row>
      <xdr:rowOff>57150</xdr:rowOff>
    </xdr:to>
    <xdr:pic>
      <xdr:nvPicPr>
        <xdr:cNvPr id="2" name="Рисунок 1" descr="лог БОЛЬНИЦА 3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</a:blip>
        <a:stretch>
          <a:fillRect/>
        </a:stretch>
      </xdr:blipFill>
      <xdr:spPr>
        <a:xfrm>
          <a:off x="0" y="0"/>
          <a:ext cx="1485899" cy="1314450"/>
        </a:xfrm>
        <a:prstGeom prst="ellipse">
          <a:avLst/>
        </a:prstGeom>
        <a:ln w="63500" cap="rnd">
          <a:noFill/>
        </a:ln>
        <a:effectLst>
          <a:glow rad="228600">
            <a:schemeClr val="accent5">
              <a:satMod val="175000"/>
              <a:alpha val="40000"/>
            </a:schemeClr>
          </a:glow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2:D43"/>
  <sheetViews>
    <sheetView view="pageBreakPreview" workbookViewId="0">
      <selection activeCell="B30" sqref="B30"/>
    </sheetView>
  </sheetViews>
  <sheetFormatPr defaultRowHeight="12.75"/>
  <cols>
    <col min="1" max="1" width="17.6640625" style="249" customWidth="1"/>
    <col min="2" max="2" width="92.5" style="249" customWidth="1"/>
    <col min="3" max="256" width="9.33203125" style="249"/>
    <col min="257" max="257" width="14.6640625" style="249" customWidth="1"/>
    <col min="258" max="258" width="92.5" style="249" customWidth="1"/>
    <col min="259" max="512" width="9.33203125" style="249"/>
    <col min="513" max="513" width="14.6640625" style="249" customWidth="1"/>
    <col min="514" max="514" width="92.5" style="249" customWidth="1"/>
    <col min="515" max="768" width="9.33203125" style="249"/>
    <col min="769" max="769" width="14.6640625" style="249" customWidth="1"/>
    <col min="770" max="770" width="92.5" style="249" customWidth="1"/>
    <col min="771" max="1024" width="9.33203125" style="249"/>
    <col min="1025" max="1025" width="14.6640625" style="249" customWidth="1"/>
    <col min="1026" max="1026" width="92.5" style="249" customWidth="1"/>
    <col min="1027" max="1280" width="9.33203125" style="249"/>
    <col min="1281" max="1281" width="14.6640625" style="249" customWidth="1"/>
    <col min="1282" max="1282" width="92.5" style="249" customWidth="1"/>
    <col min="1283" max="1536" width="9.33203125" style="249"/>
    <col min="1537" max="1537" width="14.6640625" style="249" customWidth="1"/>
    <col min="1538" max="1538" width="92.5" style="249" customWidth="1"/>
    <col min="1539" max="1792" width="9.33203125" style="249"/>
    <col min="1793" max="1793" width="14.6640625" style="249" customWidth="1"/>
    <col min="1794" max="1794" width="92.5" style="249" customWidth="1"/>
    <col min="1795" max="2048" width="9.33203125" style="249"/>
    <col min="2049" max="2049" width="14.6640625" style="249" customWidth="1"/>
    <col min="2050" max="2050" width="92.5" style="249" customWidth="1"/>
    <col min="2051" max="2304" width="9.33203125" style="249"/>
    <col min="2305" max="2305" width="14.6640625" style="249" customWidth="1"/>
    <col min="2306" max="2306" width="92.5" style="249" customWidth="1"/>
    <col min="2307" max="2560" width="9.33203125" style="249"/>
    <col min="2561" max="2561" width="14.6640625" style="249" customWidth="1"/>
    <col min="2562" max="2562" width="92.5" style="249" customWidth="1"/>
    <col min="2563" max="2816" width="9.33203125" style="249"/>
    <col min="2817" max="2817" width="14.6640625" style="249" customWidth="1"/>
    <col min="2818" max="2818" width="92.5" style="249" customWidth="1"/>
    <col min="2819" max="3072" width="9.33203125" style="249"/>
    <col min="3073" max="3073" width="14.6640625" style="249" customWidth="1"/>
    <col min="3074" max="3074" width="92.5" style="249" customWidth="1"/>
    <col min="3075" max="3328" width="9.33203125" style="249"/>
    <col min="3329" max="3329" width="14.6640625" style="249" customWidth="1"/>
    <col min="3330" max="3330" width="92.5" style="249" customWidth="1"/>
    <col min="3331" max="3584" width="9.33203125" style="249"/>
    <col min="3585" max="3585" width="14.6640625" style="249" customWidth="1"/>
    <col min="3586" max="3586" width="92.5" style="249" customWidth="1"/>
    <col min="3587" max="3840" width="9.33203125" style="249"/>
    <col min="3841" max="3841" width="14.6640625" style="249" customWidth="1"/>
    <col min="3842" max="3842" width="92.5" style="249" customWidth="1"/>
    <col min="3843" max="4096" width="9.33203125" style="249"/>
    <col min="4097" max="4097" width="14.6640625" style="249" customWidth="1"/>
    <col min="4098" max="4098" width="92.5" style="249" customWidth="1"/>
    <col min="4099" max="4352" width="9.33203125" style="249"/>
    <col min="4353" max="4353" width="14.6640625" style="249" customWidth="1"/>
    <col min="4354" max="4354" width="92.5" style="249" customWidth="1"/>
    <col min="4355" max="4608" width="9.33203125" style="249"/>
    <col min="4609" max="4609" width="14.6640625" style="249" customWidth="1"/>
    <col min="4610" max="4610" width="92.5" style="249" customWidth="1"/>
    <col min="4611" max="4864" width="9.33203125" style="249"/>
    <col min="4865" max="4865" width="14.6640625" style="249" customWidth="1"/>
    <col min="4866" max="4866" width="92.5" style="249" customWidth="1"/>
    <col min="4867" max="5120" width="9.33203125" style="249"/>
    <col min="5121" max="5121" width="14.6640625" style="249" customWidth="1"/>
    <col min="5122" max="5122" width="92.5" style="249" customWidth="1"/>
    <col min="5123" max="5376" width="9.33203125" style="249"/>
    <col min="5377" max="5377" width="14.6640625" style="249" customWidth="1"/>
    <col min="5378" max="5378" width="92.5" style="249" customWidth="1"/>
    <col min="5379" max="5632" width="9.33203125" style="249"/>
    <col min="5633" max="5633" width="14.6640625" style="249" customWidth="1"/>
    <col min="5634" max="5634" width="92.5" style="249" customWidth="1"/>
    <col min="5635" max="5888" width="9.33203125" style="249"/>
    <col min="5889" max="5889" width="14.6640625" style="249" customWidth="1"/>
    <col min="5890" max="5890" width="92.5" style="249" customWidth="1"/>
    <col min="5891" max="6144" width="9.33203125" style="249"/>
    <col min="6145" max="6145" width="14.6640625" style="249" customWidth="1"/>
    <col min="6146" max="6146" width="92.5" style="249" customWidth="1"/>
    <col min="6147" max="6400" width="9.33203125" style="249"/>
    <col min="6401" max="6401" width="14.6640625" style="249" customWidth="1"/>
    <col min="6402" max="6402" width="92.5" style="249" customWidth="1"/>
    <col min="6403" max="6656" width="9.33203125" style="249"/>
    <col min="6657" max="6657" width="14.6640625" style="249" customWidth="1"/>
    <col min="6658" max="6658" width="92.5" style="249" customWidth="1"/>
    <col min="6659" max="6912" width="9.33203125" style="249"/>
    <col min="6913" max="6913" width="14.6640625" style="249" customWidth="1"/>
    <col min="6914" max="6914" width="92.5" style="249" customWidth="1"/>
    <col min="6915" max="7168" width="9.33203125" style="249"/>
    <col min="7169" max="7169" width="14.6640625" style="249" customWidth="1"/>
    <col min="7170" max="7170" width="92.5" style="249" customWidth="1"/>
    <col min="7171" max="7424" width="9.33203125" style="249"/>
    <col min="7425" max="7425" width="14.6640625" style="249" customWidth="1"/>
    <col min="7426" max="7426" width="92.5" style="249" customWidth="1"/>
    <col min="7427" max="7680" width="9.33203125" style="249"/>
    <col min="7681" max="7681" width="14.6640625" style="249" customWidth="1"/>
    <col min="7682" max="7682" width="92.5" style="249" customWidth="1"/>
    <col min="7683" max="7936" width="9.33203125" style="249"/>
    <col min="7937" max="7937" width="14.6640625" style="249" customWidth="1"/>
    <col min="7938" max="7938" width="92.5" style="249" customWidth="1"/>
    <col min="7939" max="8192" width="9.33203125" style="249"/>
    <col min="8193" max="8193" width="14.6640625" style="249" customWidth="1"/>
    <col min="8194" max="8194" width="92.5" style="249" customWidth="1"/>
    <col min="8195" max="8448" width="9.33203125" style="249"/>
    <col min="8449" max="8449" width="14.6640625" style="249" customWidth="1"/>
    <col min="8450" max="8450" width="92.5" style="249" customWidth="1"/>
    <col min="8451" max="8704" width="9.33203125" style="249"/>
    <col min="8705" max="8705" width="14.6640625" style="249" customWidth="1"/>
    <col min="8706" max="8706" width="92.5" style="249" customWidth="1"/>
    <col min="8707" max="8960" width="9.33203125" style="249"/>
    <col min="8961" max="8961" width="14.6640625" style="249" customWidth="1"/>
    <col min="8962" max="8962" width="92.5" style="249" customWidth="1"/>
    <col min="8963" max="9216" width="9.33203125" style="249"/>
    <col min="9217" max="9217" width="14.6640625" style="249" customWidth="1"/>
    <col min="9218" max="9218" width="92.5" style="249" customWidth="1"/>
    <col min="9219" max="9472" width="9.33203125" style="249"/>
    <col min="9473" max="9473" width="14.6640625" style="249" customWidth="1"/>
    <col min="9474" max="9474" width="92.5" style="249" customWidth="1"/>
    <col min="9475" max="9728" width="9.33203125" style="249"/>
    <col min="9729" max="9729" width="14.6640625" style="249" customWidth="1"/>
    <col min="9730" max="9730" width="92.5" style="249" customWidth="1"/>
    <col min="9731" max="9984" width="9.33203125" style="249"/>
    <col min="9985" max="9985" width="14.6640625" style="249" customWidth="1"/>
    <col min="9986" max="9986" width="92.5" style="249" customWidth="1"/>
    <col min="9987" max="10240" width="9.33203125" style="249"/>
    <col min="10241" max="10241" width="14.6640625" style="249" customWidth="1"/>
    <col min="10242" max="10242" width="92.5" style="249" customWidth="1"/>
    <col min="10243" max="10496" width="9.33203125" style="249"/>
    <col min="10497" max="10497" width="14.6640625" style="249" customWidth="1"/>
    <col min="10498" max="10498" width="92.5" style="249" customWidth="1"/>
    <col min="10499" max="10752" width="9.33203125" style="249"/>
    <col min="10753" max="10753" width="14.6640625" style="249" customWidth="1"/>
    <col min="10754" max="10754" width="92.5" style="249" customWidth="1"/>
    <col min="10755" max="11008" width="9.33203125" style="249"/>
    <col min="11009" max="11009" width="14.6640625" style="249" customWidth="1"/>
    <col min="11010" max="11010" width="92.5" style="249" customWidth="1"/>
    <col min="11011" max="11264" width="9.33203125" style="249"/>
    <col min="11265" max="11265" width="14.6640625" style="249" customWidth="1"/>
    <col min="11266" max="11266" width="92.5" style="249" customWidth="1"/>
    <col min="11267" max="11520" width="9.33203125" style="249"/>
    <col min="11521" max="11521" width="14.6640625" style="249" customWidth="1"/>
    <col min="11522" max="11522" width="92.5" style="249" customWidth="1"/>
    <col min="11523" max="11776" width="9.33203125" style="249"/>
    <col min="11777" max="11777" width="14.6640625" style="249" customWidth="1"/>
    <col min="11778" max="11778" width="92.5" style="249" customWidth="1"/>
    <col min="11779" max="12032" width="9.33203125" style="249"/>
    <col min="12033" max="12033" width="14.6640625" style="249" customWidth="1"/>
    <col min="12034" max="12034" width="92.5" style="249" customWidth="1"/>
    <col min="12035" max="12288" width="9.33203125" style="249"/>
    <col min="12289" max="12289" width="14.6640625" style="249" customWidth="1"/>
    <col min="12290" max="12290" width="92.5" style="249" customWidth="1"/>
    <col min="12291" max="12544" width="9.33203125" style="249"/>
    <col min="12545" max="12545" width="14.6640625" style="249" customWidth="1"/>
    <col min="12546" max="12546" width="92.5" style="249" customWidth="1"/>
    <col min="12547" max="12800" width="9.33203125" style="249"/>
    <col min="12801" max="12801" width="14.6640625" style="249" customWidth="1"/>
    <col min="12802" max="12802" width="92.5" style="249" customWidth="1"/>
    <col min="12803" max="13056" width="9.33203125" style="249"/>
    <col min="13057" max="13057" width="14.6640625" style="249" customWidth="1"/>
    <col min="13058" max="13058" width="92.5" style="249" customWidth="1"/>
    <col min="13059" max="13312" width="9.33203125" style="249"/>
    <col min="13313" max="13313" width="14.6640625" style="249" customWidth="1"/>
    <col min="13314" max="13314" width="92.5" style="249" customWidth="1"/>
    <col min="13315" max="13568" width="9.33203125" style="249"/>
    <col min="13569" max="13569" width="14.6640625" style="249" customWidth="1"/>
    <col min="13570" max="13570" width="92.5" style="249" customWidth="1"/>
    <col min="13571" max="13824" width="9.33203125" style="249"/>
    <col min="13825" max="13825" width="14.6640625" style="249" customWidth="1"/>
    <col min="13826" max="13826" width="92.5" style="249" customWidth="1"/>
    <col min="13827" max="14080" width="9.33203125" style="249"/>
    <col min="14081" max="14081" width="14.6640625" style="249" customWidth="1"/>
    <col min="14082" max="14082" width="92.5" style="249" customWidth="1"/>
    <col min="14083" max="14336" width="9.33203125" style="249"/>
    <col min="14337" max="14337" width="14.6640625" style="249" customWidth="1"/>
    <col min="14338" max="14338" width="92.5" style="249" customWidth="1"/>
    <col min="14339" max="14592" width="9.33203125" style="249"/>
    <col min="14593" max="14593" width="14.6640625" style="249" customWidth="1"/>
    <col min="14594" max="14594" width="92.5" style="249" customWidth="1"/>
    <col min="14595" max="14848" width="9.33203125" style="249"/>
    <col min="14849" max="14849" width="14.6640625" style="249" customWidth="1"/>
    <col min="14850" max="14850" width="92.5" style="249" customWidth="1"/>
    <col min="14851" max="15104" width="9.33203125" style="249"/>
    <col min="15105" max="15105" width="14.6640625" style="249" customWidth="1"/>
    <col min="15106" max="15106" width="92.5" style="249" customWidth="1"/>
    <col min="15107" max="15360" width="9.33203125" style="249"/>
    <col min="15361" max="15361" width="14.6640625" style="249" customWidth="1"/>
    <col min="15362" max="15362" width="92.5" style="249" customWidth="1"/>
    <col min="15363" max="15616" width="9.33203125" style="249"/>
    <col min="15617" max="15617" width="14.6640625" style="249" customWidth="1"/>
    <col min="15618" max="15618" width="92.5" style="249" customWidth="1"/>
    <col min="15619" max="15872" width="9.33203125" style="249"/>
    <col min="15873" max="15873" width="14.6640625" style="249" customWidth="1"/>
    <col min="15874" max="15874" width="92.5" style="249" customWidth="1"/>
    <col min="15875" max="16128" width="9.33203125" style="249"/>
    <col min="16129" max="16129" width="14.6640625" style="249" customWidth="1"/>
    <col min="16130" max="16130" width="92.5" style="249" customWidth="1"/>
    <col min="16131" max="16384" width="9.33203125" style="249"/>
  </cols>
  <sheetData>
    <row r="2" spans="1:4" ht="19.5">
      <c r="B2" s="185" t="s">
        <v>95</v>
      </c>
    </row>
    <row r="4" spans="1:4" ht="19.5">
      <c r="A4" s="80"/>
      <c r="B4" s="81" t="s">
        <v>708</v>
      </c>
      <c r="C4" s="80"/>
      <c r="D4" s="80"/>
    </row>
    <row r="5" spans="1:4" ht="15.75">
      <c r="A5" s="80"/>
      <c r="C5" s="80"/>
      <c r="D5" s="80"/>
    </row>
    <row r="6" spans="1:4" ht="18.75">
      <c r="A6" s="80"/>
      <c r="B6" s="82" t="s">
        <v>69</v>
      </c>
      <c r="C6" s="80"/>
      <c r="D6" s="80"/>
    </row>
    <row r="7" spans="1:4" ht="15.75">
      <c r="A7" s="80"/>
      <c r="B7" s="80"/>
      <c r="C7" s="80"/>
      <c r="D7" s="80"/>
    </row>
    <row r="8" spans="1:4" ht="18.75">
      <c r="A8" s="82" t="s">
        <v>33</v>
      </c>
      <c r="B8" s="83" t="s">
        <v>157</v>
      </c>
      <c r="C8" s="80"/>
      <c r="D8" s="80"/>
    </row>
    <row r="9" spans="1:4" ht="18.75">
      <c r="A9" s="84"/>
      <c r="B9" s="83"/>
      <c r="C9" s="80"/>
      <c r="D9" s="80"/>
    </row>
    <row r="10" spans="1:4" ht="15.75">
      <c r="A10" s="85" t="s">
        <v>100</v>
      </c>
      <c r="B10" s="86" t="s">
        <v>156</v>
      </c>
      <c r="C10" s="80"/>
      <c r="D10" s="80"/>
    </row>
    <row r="11" spans="1:4" ht="15.75">
      <c r="A11" s="87"/>
      <c r="B11" s="88" t="str">
        <f>HYPERLINK("[Поликлиника.xlsx]'Проф.осмотры'!B11","Профилактические осмотры")</f>
        <v>Профилактические осмотры</v>
      </c>
      <c r="C11" s="80"/>
      <c r="D11" s="80"/>
    </row>
    <row r="12" spans="1:4" ht="15.75">
      <c r="A12" s="87" t="s">
        <v>158</v>
      </c>
      <c r="B12" s="88" t="str">
        <f>HYPERLINK("[Поликлиника.xlsx]'Отделения_поликлиники'!B11","Общеполиклинический медицинский персонал")</f>
        <v>Общеполиклинический медицинский персонал</v>
      </c>
      <c r="C12" s="80"/>
      <c r="D12" s="80"/>
    </row>
    <row r="13" spans="1:4" ht="15.75">
      <c r="A13" s="87" t="s">
        <v>160</v>
      </c>
      <c r="B13" s="88" t="str">
        <f>HYPERLINK("[Поликлиника.xlsx]'Отделения_поликлиники'!B43","Отделение терапевтическое")</f>
        <v>Отделение терапевтическое</v>
      </c>
      <c r="C13" s="80"/>
      <c r="D13" s="80"/>
    </row>
    <row r="14" spans="1:4" s="80" customFormat="1" ht="15.75">
      <c r="A14" s="87" t="s">
        <v>169</v>
      </c>
      <c r="B14" s="88" t="str">
        <f>HYPERLINK("[Поликлиника.xlsx]'Отделения_поликлиники'!B66","Отделение хирургическое")</f>
        <v>Отделение хирургическое</v>
      </c>
    </row>
    <row r="15" spans="1:4" ht="15.75">
      <c r="A15" s="87" t="s">
        <v>178</v>
      </c>
      <c r="B15" s="88" t="str">
        <f>HYPERLINK("[Поликлиника.xlsx]'Отделения_поликлиники'!B117","Отделение офтальмологическое")</f>
        <v>Отделение офтальмологическое</v>
      </c>
      <c r="C15" s="80"/>
      <c r="D15" s="80"/>
    </row>
    <row r="16" spans="1:4" ht="15.75">
      <c r="A16" s="87" t="s">
        <v>199</v>
      </c>
      <c r="B16" s="88" t="str">
        <f>HYPERLINK("[Поликлиника.xlsx]'Отделения_поликлиники'!B165","Отделение оториноларингологическое")</f>
        <v>Отделение оториноларингологическое</v>
      </c>
      <c r="C16" s="80"/>
      <c r="D16" s="80"/>
    </row>
    <row r="17" spans="1:4" s="80" customFormat="1" ht="15.75">
      <c r="A17" s="87" t="s">
        <v>217</v>
      </c>
      <c r="B17" s="88" t="str">
        <f>HYPERLINK("[Поликлиника.xlsx]'Отделения_поликлиники'!B205","Отделение неврологическое")</f>
        <v>Отделение неврологическое</v>
      </c>
    </row>
    <row r="18" spans="1:4" s="80" customFormat="1" ht="15.75">
      <c r="A18" s="87" t="s">
        <v>228</v>
      </c>
      <c r="B18" s="88" t="str">
        <f>HYPERLINK("[Поликлиника.xlsx]'Отделения_поликлиники'!B230","Отделение эндокринологическое")</f>
        <v>Отделение эндокринологическое</v>
      </c>
    </row>
    <row r="19" spans="1:4" s="80" customFormat="1" ht="15.75">
      <c r="A19" s="87" t="s">
        <v>238</v>
      </c>
      <c r="B19" s="88" t="str">
        <f>HYPERLINK("[Поликлиника.xlsx]'Отделения_поликлиники'!B254","Кабинет кардиологический")</f>
        <v>Кабинет кардиологический</v>
      </c>
    </row>
    <row r="20" spans="1:4" s="80" customFormat="1" ht="15.75">
      <c r="A20" s="87" t="s">
        <v>246</v>
      </c>
      <c r="B20" s="88" t="str">
        <f>HYPERLINK("[Поликлиника.xlsx]'Отделения_поликлиники'!B266","Кабинет ревматологический")</f>
        <v>Кабинет ревматологический</v>
      </c>
    </row>
    <row r="21" spans="1:4" s="80" customFormat="1" ht="15.75">
      <c r="A21" s="87" t="s">
        <v>253</v>
      </c>
      <c r="B21" s="88" t="str">
        <f>HYPERLINK("[Поликлиника.xlsx]'Отделения_поликлиники'!B278","Кабинет гастроэнтерологический")</f>
        <v>Кабинет гастроэнтерологический</v>
      </c>
    </row>
    <row r="22" spans="1:4" s="80" customFormat="1" ht="15.75">
      <c r="A22" s="87" t="s">
        <v>261</v>
      </c>
      <c r="B22" s="88" t="str">
        <f>HYPERLINK("[Поликлиника.xlsx]'Отделения_поликлиники'!B290","Онкологический кабинет")</f>
        <v>Онкологический кабинет</v>
      </c>
    </row>
    <row r="23" spans="1:4" ht="15.75">
      <c r="A23" s="87" t="s">
        <v>268</v>
      </c>
      <c r="B23" s="88" t="str">
        <f>HYPERLINK("[Поликлиника.xlsx]'Отделения_поликлиники'!B311","Кабинет психотерапевтический")</f>
        <v>Кабинет психотерапевтический</v>
      </c>
      <c r="C23" s="80"/>
      <c r="D23" s="80"/>
    </row>
    <row r="24" spans="1:4" ht="15.75">
      <c r="A24" s="87" t="s">
        <v>282</v>
      </c>
      <c r="B24" s="88" t="str">
        <f>HYPERLINK("[Поликлиника.xlsx]'Отделения_поликлиники'!B329","Кабинет инфекционных заболеваний")</f>
        <v>Кабинет инфекционных заболеваний</v>
      </c>
      <c r="C24" s="80"/>
      <c r="D24" s="80"/>
    </row>
    <row r="25" spans="1:4" ht="15.75">
      <c r="A25" s="87" t="s">
        <v>293</v>
      </c>
      <c r="B25" s="88" t="str">
        <f>HYPERLINK("[Поликлиника.xlsx]'Отделения_поликлиники'!B345","Кабинет нейрофизиологический")</f>
        <v>Кабинет нейрофизиологический</v>
      </c>
      <c r="C25" s="80"/>
      <c r="D25" s="80"/>
    </row>
    <row r="26" spans="1:4" ht="15.75">
      <c r="A26" s="87" t="s">
        <v>302</v>
      </c>
      <c r="B26" s="88" t="str">
        <f>HYPERLINK("[Поликлиника.xlsx]'Отделения_поликлиники'!B366","Кабинет сосудистой хирургии")</f>
        <v>Кабинет сосудистой хирургии</v>
      </c>
      <c r="C26" s="80"/>
      <c r="D26" s="80"/>
    </row>
    <row r="27" spans="1:4" ht="15.75">
      <c r="A27" s="87" t="s">
        <v>310</v>
      </c>
      <c r="B27" s="88" t="str">
        <f>HYPERLINK("[Поликлиника.xlsx]'Отделения_поликлиники'!B378","Кабинет челюстно-лицевой хирургии")</f>
        <v>Кабинет челюстно-лицевой хирургии</v>
      </c>
      <c r="C27" s="80"/>
      <c r="D27" s="80"/>
    </row>
    <row r="28" spans="1:4" ht="15.75">
      <c r="A28" s="87" t="s">
        <v>317</v>
      </c>
      <c r="B28" s="88" t="str">
        <f>HYPERLINK("[Поликлиника.xlsx]'Отделения_поликлиники'!B390","Кабинет нейрохирургический")</f>
        <v>Кабинет нейрохирургический</v>
      </c>
      <c r="C28" s="80"/>
      <c r="D28" s="80"/>
    </row>
    <row r="29" spans="1:4" ht="15.75">
      <c r="A29" s="87" t="s">
        <v>325</v>
      </c>
      <c r="B29" s="88" t="str">
        <f>HYPERLINK("[Поликлиника.xlsx]'Отделения_поликлиники'!B402","Предрейсовые, послерейсовые осмотры")</f>
        <v>Предрейсовые, послерейсовые осмотры</v>
      </c>
      <c r="C29" s="80"/>
      <c r="D29" s="80"/>
    </row>
    <row r="30" spans="1:4" ht="15.75">
      <c r="A30" s="87" t="s">
        <v>328</v>
      </c>
      <c r="B30" s="88" t="str">
        <f>HYPERLINK("[Поликлиника.xlsx]'Отделения_поликлиники'!B420","Дневной стационар")</f>
        <v>Дневной стационар</v>
      </c>
      <c r="C30" s="80"/>
      <c r="D30" s="80"/>
    </row>
    <row r="31" spans="1:4" ht="15.75">
      <c r="A31" s="87" t="s">
        <v>339</v>
      </c>
      <c r="B31" s="88" t="str">
        <f>HYPERLINK("[Поликлиника.xlsx]'Отделения_поликлиники'!B456","Женская консультация")</f>
        <v>Женская консультация</v>
      </c>
      <c r="C31" s="80"/>
      <c r="D31" s="80"/>
    </row>
    <row r="32" spans="1:4" ht="15.75">
      <c r="A32" s="87" t="s">
        <v>361</v>
      </c>
      <c r="B32" s="88" t="str">
        <f>HYPERLINK("[Поликлиника.xlsx]'Отделения_поликлиники'!B495","Травматологический пункт")</f>
        <v>Травматологический пункт</v>
      </c>
      <c r="C32" s="80"/>
      <c r="D32" s="80"/>
    </row>
    <row r="33" spans="1:4" ht="15.75">
      <c r="A33" s="87" t="s">
        <v>383</v>
      </c>
      <c r="B33" s="88" t="str">
        <f>HYPERLINK("[Поликлиника.xlsx]'Отделения_поликлиники'!B542","Отделение медицинской профилактики")</f>
        <v>Отделение медицинской профилактики</v>
      </c>
      <c r="C33" s="80"/>
      <c r="D33" s="80"/>
    </row>
    <row r="34" spans="1:4" ht="15.75">
      <c r="A34" s="87" t="s">
        <v>431</v>
      </c>
      <c r="B34" s="88" t="str">
        <f>HYPERLINK("[Поликлиника.xlsx]'Отделения_поликлиники'!B560","Процедурный кабинет")</f>
        <v>Процедурный кабинет</v>
      </c>
      <c r="C34" s="80"/>
      <c r="D34" s="80"/>
    </row>
    <row r="35" spans="1:4" ht="15.75">
      <c r="A35" s="87" t="s">
        <v>436</v>
      </c>
      <c r="B35" s="88" t="str">
        <f>HYPERLINK("[Поликлиника.xlsx]'ХО4'!B11","Хирургическое отделение № 4")</f>
        <v>Хирургическое отделение № 4</v>
      </c>
      <c r="C35" s="80"/>
      <c r="D35" s="80"/>
    </row>
    <row r="36" spans="1:4" ht="15.75">
      <c r="A36" s="87"/>
      <c r="B36" s="88"/>
      <c r="C36" s="80"/>
      <c r="D36" s="80"/>
    </row>
    <row r="37" spans="1:4" ht="15.75">
      <c r="A37" s="87"/>
      <c r="B37" s="88"/>
      <c r="C37" s="80"/>
      <c r="D37" s="80"/>
    </row>
    <row r="38" spans="1:4" ht="15.75">
      <c r="A38" s="87"/>
      <c r="B38" s="88"/>
      <c r="C38" s="80"/>
      <c r="D38" s="80"/>
    </row>
    <row r="39" spans="1:4" ht="15.75">
      <c r="A39" s="87"/>
      <c r="B39" s="89"/>
      <c r="C39" s="80"/>
      <c r="D39" s="80"/>
    </row>
    <row r="40" spans="1:4" ht="15.75">
      <c r="A40" s="87"/>
      <c r="B40" s="88"/>
      <c r="C40" s="80"/>
      <c r="D40" s="80"/>
    </row>
    <row r="41" spans="1:4" ht="15.75">
      <c r="A41" s="87"/>
      <c r="B41" s="88"/>
      <c r="C41" s="80"/>
      <c r="D41" s="80"/>
    </row>
    <row r="42" spans="1:4" ht="15.75">
      <c r="A42" s="87"/>
      <c r="B42" s="88"/>
      <c r="C42" s="80"/>
      <c r="D42" s="80"/>
    </row>
    <row r="43" spans="1:4" ht="15.75">
      <c r="A43" s="80"/>
      <c r="B43" s="80"/>
      <c r="C43" s="80"/>
      <c r="D43" s="80"/>
    </row>
  </sheetData>
  <pageMargins left="0.39370078740157483" right="0.39370078740157483" top="0.78740157480314965" bottom="0.39370078740157483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AG428"/>
  <sheetViews>
    <sheetView view="pageBreakPreview" topLeftCell="A405" workbookViewId="0">
      <selection activeCell="B435" sqref="B435"/>
    </sheetView>
  </sheetViews>
  <sheetFormatPr defaultRowHeight="12.75"/>
  <cols>
    <col min="1" max="1" width="13.1640625" style="11" customWidth="1"/>
    <col min="2" max="2" width="96.83203125" style="11" customWidth="1"/>
    <col min="3" max="3" width="18" style="11" customWidth="1"/>
    <col min="4" max="16384" width="9.33203125" style="11"/>
  </cols>
  <sheetData>
    <row r="1" spans="1:33" s="7" customFormat="1" ht="19.5">
      <c r="A1" s="233"/>
      <c r="B1" s="276" t="s">
        <v>87</v>
      </c>
      <c r="C1" s="11"/>
      <c r="D1" s="11"/>
      <c r="E1" s="12"/>
      <c r="G1" s="11"/>
      <c r="H1" s="12"/>
      <c r="I1" s="11"/>
      <c r="J1" s="12"/>
      <c r="K1" s="234"/>
    </row>
    <row r="2" spans="1:33" s="7" customFormat="1" ht="15" customHeight="1">
      <c r="A2" s="233"/>
      <c r="B2" s="17"/>
      <c r="C2" s="11"/>
      <c r="D2" s="11"/>
      <c r="E2" s="12"/>
      <c r="G2" s="11"/>
      <c r="H2" s="12"/>
      <c r="I2" s="11"/>
      <c r="J2" s="12"/>
      <c r="K2" s="234"/>
    </row>
    <row r="3" spans="1:33" s="7" customFormat="1" ht="15.75">
      <c r="A3" s="90" t="s">
        <v>158</v>
      </c>
      <c r="B3" s="9" t="s">
        <v>499</v>
      </c>
      <c r="D3" s="2"/>
      <c r="E3" s="1"/>
      <c r="F3" s="1"/>
      <c r="G3" s="1"/>
      <c r="H3" s="1"/>
      <c r="I3" s="4"/>
      <c r="J3" s="17"/>
    </row>
    <row r="4" spans="1:33" s="7" customFormat="1" ht="16.5" thickBot="1">
      <c r="A4" s="90"/>
      <c r="B4" s="9"/>
      <c r="D4" s="2"/>
      <c r="E4" s="1"/>
      <c r="F4" s="1"/>
      <c r="G4" s="1"/>
      <c r="H4" s="1"/>
      <c r="I4" s="4"/>
      <c r="J4" s="17"/>
    </row>
    <row r="5" spans="1:33" ht="16.5" customHeight="1">
      <c r="A5" s="253" t="s">
        <v>159</v>
      </c>
      <c r="B5" s="250" t="s">
        <v>63</v>
      </c>
      <c r="C5" s="252" t="s">
        <v>131</v>
      </c>
      <c r="D5" s="19"/>
      <c r="E5" s="19"/>
      <c r="F5" s="19"/>
      <c r="G5" s="19"/>
      <c r="H5" s="19"/>
      <c r="I5" s="32"/>
      <c r="J5" s="233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16.5" customHeight="1" thickBot="1">
      <c r="A6" s="254"/>
      <c r="B6" s="251"/>
      <c r="C6" s="251"/>
      <c r="D6" s="19"/>
      <c r="E6" s="19"/>
      <c r="F6" s="19"/>
      <c r="G6" s="19"/>
      <c r="H6" s="19"/>
      <c r="I6" s="19"/>
      <c r="J6" s="233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s="12" customFormat="1" ht="15.75" customHeight="1">
      <c r="A7" s="104" t="s">
        <v>584</v>
      </c>
      <c r="B7" s="46" t="s">
        <v>116</v>
      </c>
      <c r="C7" s="64">
        <v>800</v>
      </c>
      <c r="D7" s="25"/>
      <c r="E7" s="25"/>
      <c r="F7" s="25"/>
      <c r="G7" s="25"/>
      <c r="H7" s="25"/>
      <c r="I7" s="22"/>
      <c r="J7" s="22"/>
    </row>
    <row r="8" spans="1:33" s="12" customFormat="1" ht="15.75" customHeight="1">
      <c r="A8" s="104" t="s">
        <v>500</v>
      </c>
      <c r="B8" s="46" t="s">
        <v>117</v>
      </c>
      <c r="C8" s="64">
        <v>800</v>
      </c>
      <c r="D8" s="25"/>
      <c r="E8" s="25"/>
      <c r="F8" s="25"/>
      <c r="G8" s="25"/>
      <c r="H8" s="25"/>
      <c r="I8" s="22"/>
      <c r="J8" s="22"/>
    </row>
    <row r="9" spans="1:33" s="12" customFormat="1" ht="15.75" customHeight="1">
      <c r="A9" s="104" t="s">
        <v>501</v>
      </c>
      <c r="B9" s="46" t="s">
        <v>119</v>
      </c>
      <c r="C9" s="64">
        <v>650</v>
      </c>
      <c r="D9" s="25"/>
      <c r="E9" s="25"/>
      <c r="F9" s="25"/>
      <c r="G9" s="25"/>
      <c r="H9" s="25"/>
      <c r="I9" s="22"/>
      <c r="J9" s="22"/>
    </row>
    <row r="10" spans="1:33" s="12" customFormat="1" ht="15.75">
      <c r="A10" s="104" t="s">
        <v>502</v>
      </c>
      <c r="B10" s="46" t="s">
        <v>118</v>
      </c>
      <c r="C10" s="64">
        <v>650</v>
      </c>
      <c r="D10" s="25"/>
      <c r="E10" s="25"/>
      <c r="F10" s="25"/>
      <c r="G10" s="25"/>
      <c r="H10" s="25"/>
      <c r="I10" s="22"/>
      <c r="J10" s="22"/>
    </row>
    <row r="11" spans="1:33" s="12" customFormat="1" ht="15.75">
      <c r="A11" s="104" t="s">
        <v>503</v>
      </c>
      <c r="B11" s="5" t="s">
        <v>103</v>
      </c>
      <c r="C11" s="64">
        <v>550</v>
      </c>
      <c r="D11" s="25"/>
      <c r="E11" s="25"/>
      <c r="F11" s="25"/>
      <c r="G11" s="25"/>
      <c r="H11" s="25"/>
      <c r="I11" s="22"/>
      <c r="J11" s="22"/>
    </row>
    <row r="12" spans="1:33" s="12" customFormat="1" ht="15.75">
      <c r="A12" s="104" t="s">
        <v>504</v>
      </c>
      <c r="B12" s="33" t="s">
        <v>104</v>
      </c>
      <c r="C12" s="64">
        <v>400</v>
      </c>
      <c r="D12" s="25"/>
      <c r="E12" s="25"/>
      <c r="F12" s="25"/>
      <c r="G12" s="25"/>
      <c r="H12" s="25"/>
      <c r="I12" s="22"/>
      <c r="J12" s="22"/>
    </row>
    <row r="13" spans="1:33" s="12" customFormat="1" ht="15.75">
      <c r="A13" s="104" t="s">
        <v>505</v>
      </c>
      <c r="B13" s="33" t="s">
        <v>677</v>
      </c>
      <c r="C13" s="77">
        <v>100</v>
      </c>
      <c r="D13" s="22"/>
      <c r="E13" s="22"/>
      <c r="F13" s="22"/>
      <c r="G13" s="22"/>
      <c r="H13" s="22"/>
      <c r="I13" s="22"/>
      <c r="J13" s="22"/>
    </row>
    <row r="14" spans="1:33" s="12" customFormat="1" ht="15.75">
      <c r="A14" s="104" t="s">
        <v>506</v>
      </c>
      <c r="B14" s="235" t="s">
        <v>101</v>
      </c>
      <c r="C14" s="77">
        <v>100</v>
      </c>
      <c r="D14" s="22"/>
      <c r="E14" s="22"/>
      <c r="F14" s="22"/>
      <c r="G14" s="22"/>
      <c r="H14" s="22"/>
      <c r="I14" s="22"/>
      <c r="J14" s="22"/>
    </row>
    <row r="15" spans="1:33" s="12" customFormat="1" ht="15.75">
      <c r="A15" s="104" t="s">
        <v>507</v>
      </c>
      <c r="B15" s="33" t="s">
        <v>44</v>
      </c>
      <c r="C15" s="66">
        <v>100</v>
      </c>
      <c r="D15" s="22"/>
      <c r="E15" s="22"/>
      <c r="F15" s="22"/>
      <c r="G15" s="22"/>
      <c r="H15" s="22"/>
      <c r="I15" s="22"/>
      <c r="J15" s="22"/>
    </row>
    <row r="16" spans="1:33" s="12" customFormat="1" ht="15.75">
      <c r="A16" s="104" t="s">
        <v>508</v>
      </c>
      <c r="B16" s="33" t="s">
        <v>674</v>
      </c>
      <c r="C16" s="66">
        <v>100</v>
      </c>
      <c r="D16" s="22"/>
      <c r="E16" s="22"/>
      <c r="F16" s="22"/>
      <c r="G16" s="22"/>
      <c r="H16" s="22"/>
      <c r="I16" s="22"/>
      <c r="J16" s="22"/>
    </row>
    <row r="17" spans="1:33" s="12" customFormat="1" ht="15.75">
      <c r="A17" s="104" t="s">
        <v>509</v>
      </c>
      <c r="B17" s="5" t="s">
        <v>110</v>
      </c>
      <c r="C17" s="73">
        <v>100</v>
      </c>
      <c r="D17" s="22"/>
      <c r="E17" s="22"/>
      <c r="F17" s="22"/>
      <c r="G17" s="22"/>
      <c r="H17" s="22"/>
      <c r="I17" s="22"/>
      <c r="J17" s="22"/>
    </row>
    <row r="18" spans="1:33" s="12" customFormat="1" ht="15.75">
      <c r="A18" s="104" t="s">
        <v>510</v>
      </c>
      <c r="B18" s="33" t="s">
        <v>46</v>
      </c>
      <c r="C18" s="66">
        <v>150</v>
      </c>
      <c r="D18" s="22"/>
      <c r="E18" s="22"/>
      <c r="F18" s="22"/>
      <c r="H18" s="22"/>
      <c r="I18" s="22"/>
      <c r="J18" s="22"/>
    </row>
    <row r="19" spans="1:33" s="12" customFormat="1" ht="31.5" customHeight="1">
      <c r="A19" s="104" t="s">
        <v>511</v>
      </c>
      <c r="B19" s="56" t="s">
        <v>71</v>
      </c>
      <c r="C19" s="64">
        <v>130</v>
      </c>
      <c r="D19" s="22"/>
      <c r="H19" s="22"/>
      <c r="I19" s="22"/>
      <c r="J19" s="22"/>
    </row>
    <row r="20" spans="1:33" s="12" customFormat="1" ht="16.5" customHeight="1">
      <c r="A20" s="104" t="s">
        <v>655</v>
      </c>
      <c r="B20" s="56" t="s">
        <v>113</v>
      </c>
      <c r="C20" s="64">
        <v>2</v>
      </c>
      <c r="D20" s="22"/>
      <c r="H20" s="22"/>
      <c r="I20" s="22"/>
      <c r="J20" s="22"/>
    </row>
    <row r="21" spans="1:33" s="12" customFormat="1" ht="15.75">
      <c r="A21" s="104" t="s">
        <v>587</v>
      </c>
      <c r="B21" s="56" t="s">
        <v>112</v>
      </c>
      <c r="C21" s="64">
        <v>5</v>
      </c>
      <c r="D21" s="22"/>
      <c r="H21" s="22"/>
      <c r="I21" s="22"/>
      <c r="J21" s="22"/>
    </row>
    <row r="22" spans="1:33" s="12" customFormat="1" ht="15.75">
      <c r="A22" s="95" t="s">
        <v>656</v>
      </c>
      <c r="B22" s="33" t="s">
        <v>114</v>
      </c>
      <c r="C22" s="64">
        <v>150</v>
      </c>
      <c r="D22" s="25"/>
      <c r="E22" s="25"/>
      <c r="F22" s="25"/>
      <c r="G22" s="25"/>
      <c r="H22" s="25"/>
      <c r="I22" s="22"/>
      <c r="J22" s="22"/>
    </row>
    <row r="23" spans="1:33" s="12" customFormat="1" ht="15.75">
      <c r="A23" s="95" t="s">
        <v>657</v>
      </c>
      <c r="B23" s="33" t="s">
        <v>115</v>
      </c>
      <c r="C23" s="64">
        <v>200</v>
      </c>
      <c r="D23" s="25"/>
      <c r="E23" s="25"/>
      <c r="F23" s="25"/>
      <c r="G23" s="25"/>
      <c r="H23" s="25"/>
      <c r="I23" s="22"/>
      <c r="J23" s="22"/>
    </row>
    <row r="24" spans="1:33" s="12" customFormat="1" ht="16.5" thickBot="1">
      <c r="A24" s="96" t="s">
        <v>658</v>
      </c>
      <c r="B24" s="74" t="s">
        <v>86</v>
      </c>
      <c r="C24" s="75">
        <v>200</v>
      </c>
      <c r="D24" s="25"/>
      <c r="E24" s="25"/>
      <c r="F24" s="25"/>
      <c r="G24" s="25"/>
      <c r="H24" s="25"/>
      <c r="I24" s="22"/>
      <c r="J24" s="22"/>
    </row>
    <row r="25" spans="1:33" s="7" customFormat="1" ht="15.75">
      <c r="A25" s="10"/>
      <c r="B25" s="30"/>
      <c r="E25" s="1"/>
      <c r="F25" s="1"/>
      <c r="G25" s="1"/>
      <c r="H25" s="1"/>
      <c r="I25" s="1"/>
      <c r="J25" s="4"/>
      <c r="K25" s="18"/>
    </row>
    <row r="26" spans="1:33" s="7" customFormat="1" ht="15.75">
      <c r="A26" s="93" t="s">
        <v>160</v>
      </c>
      <c r="B26" s="8" t="s">
        <v>161</v>
      </c>
      <c r="E26" s="2"/>
      <c r="F26" s="1"/>
      <c r="G26" s="1"/>
      <c r="H26" s="1"/>
      <c r="I26" s="1"/>
      <c r="J26" s="8"/>
      <c r="K26" s="18"/>
    </row>
    <row r="27" spans="1:33" s="12" customFormat="1" ht="15.75" thickBot="1">
      <c r="A27" s="94"/>
      <c r="B27" s="28"/>
      <c r="C27" s="22"/>
      <c r="D27" s="22"/>
      <c r="E27" s="22"/>
      <c r="F27" s="22"/>
      <c r="G27" s="22"/>
      <c r="H27" s="22"/>
      <c r="I27" s="22"/>
      <c r="J27" s="22"/>
    </row>
    <row r="28" spans="1:33" ht="16.5" customHeight="1">
      <c r="A28" s="253" t="s">
        <v>159</v>
      </c>
      <c r="B28" s="250" t="s">
        <v>63</v>
      </c>
      <c r="C28" s="252" t="s">
        <v>131</v>
      </c>
      <c r="D28" s="19"/>
      <c r="E28" s="19"/>
      <c r="F28" s="19"/>
      <c r="G28" s="19"/>
      <c r="H28" s="19"/>
      <c r="I28" s="32"/>
      <c r="J28" s="233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16.5" customHeight="1" thickBot="1">
      <c r="A29" s="254"/>
      <c r="B29" s="251"/>
      <c r="C29" s="251"/>
      <c r="D29" s="19"/>
      <c r="E29" s="19"/>
      <c r="F29" s="19"/>
      <c r="G29" s="19"/>
      <c r="H29" s="19"/>
      <c r="I29" s="19"/>
      <c r="J29" s="233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s="12" customFormat="1" ht="15.75" customHeight="1">
      <c r="A30" s="104" t="s">
        <v>162</v>
      </c>
      <c r="B30" s="46" t="s">
        <v>116</v>
      </c>
      <c r="C30" s="64">
        <v>800</v>
      </c>
      <c r="D30" s="22"/>
      <c r="E30" s="22"/>
      <c r="F30" s="22"/>
      <c r="G30" s="22"/>
      <c r="H30" s="22"/>
      <c r="I30" s="22"/>
      <c r="J30" s="22"/>
    </row>
    <row r="31" spans="1:33" s="12" customFormat="1" ht="15.75" customHeight="1">
      <c r="A31" s="104" t="s">
        <v>163</v>
      </c>
      <c r="B31" s="46" t="s">
        <v>117</v>
      </c>
      <c r="C31" s="64">
        <v>800</v>
      </c>
      <c r="D31" s="22"/>
      <c r="E31" s="22"/>
      <c r="F31" s="22"/>
      <c r="G31" s="22"/>
      <c r="H31" s="22"/>
      <c r="I31" s="22"/>
      <c r="J31" s="22"/>
    </row>
    <row r="32" spans="1:33" s="12" customFormat="1" ht="15.75" customHeight="1">
      <c r="A32" s="104" t="s">
        <v>164</v>
      </c>
      <c r="B32" s="46" t="s">
        <v>119</v>
      </c>
      <c r="C32" s="64">
        <v>650</v>
      </c>
      <c r="D32" s="22"/>
      <c r="E32" s="22"/>
      <c r="F32" s="22"/>
      <c r="G32" s="22"/>
      <c r="H32" s="22"/>
      <c r="I32" s="22"/>
      <c r="J32" s="22"/>
    </row>
    <row r="33" spans="1:33" s="12" customFormat="1" ht="15.75">
      <c r="A33" s="104" t="s">
        <v>165</v>
      </c>
      <c r="B33" s="46" t="s">
        <v>118</v>
      </c>
      <c r="C33" s="64">
        <v>650</v>
      </c>
      <c r="D33" s="22"/>
      <c r="E33" s="22"/>
      <c r="F33" s="22"/>
      <c r="G33" s="22"/>
      <c r="H33" s="22"/>
      <c r="I33" s="22"/>
      <c r="J33" s="22"/>
    </row>
    <row r="34" spans="1:33" s="12" customFormat="1" ht="15.75">
      <c r="A34" s="104" t="s">
        <v>166</v>
      </c>
      <c r="B34" s="5" t="s">
        <v>103</v>
      </c>
      <c r="C34" s="64">
        <v>550</v>
      </c>
      <c r="D34" s="22"/>
      <c r="E34" s="22"/>
      <c r="F34" s="22"/>
      <c r="G34" s="22"/>
      <c r="H34" s="22"/>
      <c r="I34" s="22"/>
      <c r="J34" s="22"/>
    </row>
    <row r="35" spans="1:33" s="12" customFormat="1" ht="15.75">
      <c r="A35" s="104" t="s">
        <v>167</v>
      </c>
      <c r="B35" s="5" t="s">
        <v>104</v>
      </c>
      <c r="C35" s="64">
        <v>400</v>
      </c>
      <c r="D35" s="22"/>
      <c r="E35" s="22"/>
      <c r="F35" s="22"/>
      <c r="G35" s="22"/>
      <c r="H35" s="22"/>
      <c r="I35" s="22"/>
      <c r="J35" s="22"/>
    </row>
    <row r="36" spans="1:33" s="12" customFormat="1" ht="15.75">
      <c r="A36" s="104" t="s">
        <v>168</v>
      </c>
      <c r="B36" s="5" t="s">
        <v>678</v>
      </c>
      <c r="C36" s="64">
        <v>100</v>
      </c>
      <c r="D36" s="22"/>
      <c r="E36" s="22"/>
      <c r="F36" s="22"/>
      <c r="G36" s="22"/>
      <c r="H36" s="22"/>
      <c r="I36" s="22"/>
      <c r="J36" s="22"/>
    </row>
    <row r="37" spans="1:33" s="12" customFormat="1" ht="16.5" thickBot="1">
      <c r="A37" s="106" t="s">
        <v>612</v>
      </c>
      <c r="B37" s="97" t="s">
        <v>86</v>
      </c>
      <c r="C37" s="68">
        <v>200</v>
      </c>
      <c r="D37" s="25"/>
      <c r="E37" s="25"/>
      <c r="F37" s="25"/>
      <c r="G37" s="25"/>
      <c r="H37" s="25"/>
      <c r="I37" s="25"/>
      <c r="J37" s="25"/>
    </row>
    <row r="38" spans="1:33" s="12" customFormat="1" ht="16.5" thickBot="1">
      <c r="A38" s="106" t="s">
        <v>561</v>
      </c>
      <c r="B38" s="97" t="s">
        <v>46</v>
      </c>
      <c r="C38" s="68">
        <v>150</v>
      </c>
      <c r="D38" s="25"/>
      <c r="E38" s="25"/>
      <c r="F38" s="25"/>
      <c r="G38" s="25"/>
      <c r="H38" s="25"/>
      <c r="I38" s="25"/>
      <c r="J38" s="25"/>
    </row>
    <row r="39" spans="1:33" s="7" customFormat="1" ht="15.75">
      <c r="A39" s="1"/>
      <c r="B39" s="30"/>
      <c r="F39" s="15"/>
      <c r="I39" s="14"/>
      <c r="K39" s="16"/>
    </row>
    <row r="40" spans="1:33" s="12" customFormat="1" ht="15">
      <c r="A40" s="98" t="s">
        <v>169</v>
      </c>
      <c r="B40" s="27" t="s">
        <v>155</v>
      </c>
      <c r="C40" s="22"/>
      <c r="D40" s="22"/>
      <c r="E40" s="22"/>
      <c r="F40" s="22"/>
      <c r="G40" s="22"/>
      <c r="H40" s="22"/>
      <c r="I40" s="22"/>
      <c r="J40" s="22"/>
    </row>
    <row r="41" spans="1:33" s="12" customFormat="1" ht="15.75" thickBot="1">
      <c r="A41" s="94"/>
      <c r="B41" s="28"/>
      <c r="C41" s="22"/>
      <c r="D41" s="22"/>
      <c r="E41" s="22"/>
      <c r="F41" s="22"/>
      <c r="G41" s="22"/>
      <c r="H41" s="22"/>
      <c r="I41" s="22"/>
      <c r="J41" s="22"/>
    </row>
    <row r="42" spans="1:33" ht="16.5" customHeight="1">
      <c r="A42" s="253" t="s">
        <v>159</v>
      </c>
      <c r="B42" s="250" t="s">
        <v>63</v>
      </c>
      <c r="C42" s="252" t="s">
        <v>131</v>
      </c>
      <c r="D42" s="19"/>
      <c r="E42" s="19"/>
      <c r="F42" s="19"/>
      <c r="G42" s="19"/>
      <c r="H42" s="19"/>
      <c r="I42" s="32"/>
      <c r="J42" s="233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16.5" customHeight="1" thickBot="1">
      <c r="A43" s="254"/>
      <c r="B43" s="251"/>
      <c r="C43" s="251"/>
      <c r="D43" s="19"/>
      <c r="E43" s="19"/>
      <c r="F43" s="19"/>
      <c r="G43" s="19"/>
      <c r="H43" s="19"/>
      <c r="I43" s="19"/>
      <c r="J43" s="233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s="12" customFormat="1" ht="15.75" customHeight="1">
      <c r="A44" s="104" t="s">
        <v>170</v>
      </c>
      <c r="B44" s="46" t="s">
        <v>116</v>
      </c>
      <c r="C44" s="64">
        <v>800</v>
      </c>
      <c r="D44" s="22"/>
      <c r="E44" s="22"/>
      <c r="F44" s="22"/>
      <c r="G44" s="22"/>
      <c r="H44" s="22"/>
      <c r="I44" s="22"/>
      <c r="J44" s="22"/>
    </row>
    <row r="45" spans="1:33" s="12" customFormat="1" ht="15.75" customHeight="1">
      <c r="A45" s="104" t="s">
        <v>171</v>
      </c>
      <c r="B45" s="46" t="s">
        <v>117</v>
      </c>
      <c r="C45" s="64">
        <v>800</v>
      </c>
      <c r="D45" s="22"/>
      <c r="E45" s="22"/>
      <c r="F45" s="22"/>
      <c r="G45" s="22"/>
      <c r="H45" s="22"/>
      <c r="I45" s="22"/>
      <c r="J45" s="22"/>
    </row>
    <row r="46" spans="1:33" s="12" customFormat="1" ht="15.75" customHeight="1">
      <c r="A46" s="104" t="s">
        <v>172</v>
      </c>
      <c r="B46" s="46" t="s">
        <v>119</v>
      </c>
      <c r="C46" s="64">
        <v>650</v>
      </c>
      <c r="D46" s="22"/>
      <c r="E46" s="22"/>
      <c r="F46" s="22"/>
      <c r="G46" s="22"/>
      <c r="H46" s="22"/>
      <c r="I46" s="22"/>
      <c r="J46" s="22"/>
    </row>
    <row r="47" spans="1:33" s="12" customFormat="1" ht="15.75" customHeight="1">
      <c r="A47" s="104" t="s">
        <v>173</v>
      </c>
      <c r="B47" s="46" t="s">
        <v>118</v>
      </c>
      <c r="C47" s="65">
        <v>650</v>
      </c>
      <c r="D47" s="22"/>
      <c r="E47" s="22"/>
      <c r="F47" s="22"/>
      <c r="G47" s="22"/>
      <c r="H47" s="22"/>
      <c r="I47" s="22"/>
      <c r="J47" s="22"/>
    </row>
    <row r="48" spans="1:33" s="12" customFormat="1" ht="15.75">
      <c r="A48" s="104" t="s">
        <v>174</v>
      </c>
      <c r="B48" s="5" t="s">
        <v>103</v>
      </c>
      <c r="C48" s="64">
        <v>550</v>
      </c>
      <c r="D48" s="25"/>
      <c r="E48" s="25"/>
      <c r="F48" s="25"/>
      <c r="G48" s="25"/>
      <c r="H48" s="25"/>
      <c r="I48" s="22"/>
      <c r="J48" s="22"/>
    </row>
    <row r="49" spans="1:10" s="12" customFormat="1" ht="15.75">
      <c r="A49" s="104" t="s">
        <v>175</v>
      </c>
      <c r="B49" s="5" t="s">
        <v>104</v>
      </c>
      <c r="C49" s="64">
        <v>400</v>
      </c>
      <c r="D49" s="25"/>
      <c r="E49" s="25"/>
      <c r="F49" s="25"/>
      <c r="G49" s="25"/>
      <c r="H49" s="25"/>
      <c r="I49" s="22"/>
      <c r="J49" s="22"/>
    </row>
    <row r="50" spans="1:10" s="12" customFormat="1" ht="15.75">
      <c r="A50" s="104" t="s">
        <v>176</v>
      </c>
      <c r="B50" s="36" t="s">
        <v>47</v>
      </c>
      <c r="C50" s="66">
        <v>90</v>
      </c>
      <c r="D50" s="25"/>
      <c r="E50" s="25"/>
      <c r="F50" s="25"/>
      <c r="G50" s="25"/>
      <c r="H50" s="25"/>
      <c r="I50" s="22"/>
      <c r="J50" s="22"/>
    </row>
    <row r="51" spans="1:10" s="12" customFormat="1" ht="15.75">
      <c r="A51" s="104" t="s">
        <v>613</v>
      </c>
      <c r="B51" s="36" t="s">
        <v>93</v>
      </c>
      <c r="C51" s="66">
        <v>90</v>
      </c>
      <c r="D51" s="25"/>
      <c r="E51" s="25"/>
      <c r="F51" s="25"/>
      <c r="G51" s="25"/>
      <c r="H51" s="25"/>
      <c r="I51" s="22"/>
      <c r="J51" s="22"/>
    </row>
    <row r="52" spans="1:10" s="12" customFormat="1" ht="15.75">
      <c r="A52" s="104" t="s">
        <v>585</v>
      </c>
      <c r="B52" s="58" t="s">
        <v>150</v>
      </c>
      <c r="C52" s="66">
        <v>50</v>
      </c>
      <c r="D52" s="22"/>
      <c r="E52" s="22"/>
      <c r="F52" s="22"/>
      <c r="G52" s="22"/>
      <c r="H52" s="22"/>
      <c r="I52" s="22"/>
      <c r="J52" s="22"/>
    </row>
    <row r="53" spans="1:10" s="12" customFormat="1" ht="15.75">
      <c r="A53" s="104"/>
      <c r="B53" s="37" t="s">
        <v>67</v>
      </c>
      <c r="C53" s="66"/>
      <c r="D53" s="22"/>
      <c r="E53" s="22"/>
      <c r="F53" s="22"/>
      <c r="G53" s="22"/>
      <c r="H53" s="22"/>
      <c r="I53" s="22"/>
      <c r="J53" s="22"/>
    </row>
    <row r="54" spans="1:10" s="12" customFormat="1" ht="15.75">
      <c r="A54" s="104" t="s">
        <v>614</v>
      </c>
      <c r="B54" s="36" t="s">
        <v>5</v>
      </c>
      <c r="C54" s="66">
        <v>320</v>
      </c>
      <c r="D54" s="22"/>
      <c r="E54" s="22"/>
      <c r="F54" s="22"/>
      <c r="G54" s="22"/>
      <c r="H54" s="22"/>
      <c r="I54" s="22"/>
      <c r="J54" s="22"/>
    </row>
    <row r="55" spans="1:10" s="12" customFormat="1" ht="15.75">
      <c r="A55" s="104" t="s">
        <v>615</v>
      </c>
      <c r="B55" s="36" t="s">
        <v>699</v>
      </c>
      <c r="C55" s="71">
        <v>400</v>
      </c>
      <c r="D55" s="22"/>
      <c r="E55" s="22"/>
      <c r="F55" s="22"/>
      <c r="G55" s="22"/>
      <c r="H55" s="22"/>
      <c r="I55" s="22"/>
      <c r="J55" s="22"/>
    </row>
    <row r="56" spans="1:10" s="12" customFormat="1" ht="15.75">
      <c r="A56" s="104" t="s">
        <v>616</v>
      </c>
      <c r="B56" s="36" t="s">
        <v>21</v>
      </c>
      <c r="C56" s="66">
        <v>400</v>
      </c>
      <c r="D56" s="22"/>
      <c r="E56" s="22"/>
      <c r="F56" s="22"/>
      <c r="G56" s="22"/>
      <c r="H56" s="22"/>
      <c r="I56" s="22"/>
      <c r="J56" s="22"/>
    </row>
    <row r="57" spans="1:10" s="12" customFormat="1" ht="15.75">
      <c r="A57" s="104" t="s">
        <v>617</v>
      </c>
      <c r="B57" s="35" t="s">
        <v>22</v>
      </c>
      <c r="C57" s="71">
        <v>400</v>
      </c>
      <c r="D57" s="22"/>
      <c r="E57" s="22"/>
      <c r="F57" s="22"/>
      <c r="G57" s="22"/>
      <c r="H57" s="22"/>
      <c r="I57" s="22"/>
      <c r="J57" s="22"/>
    </row>
    <row r="58" spans="1:10" s="12" customFormat="1" ht="15.75">
      <c r="A58" s="104" t="s">
        <v>618</v>
      </c>
      <c r="B58" s="36" t="s">
        <v>151</v>
      </c>
      <c r="C58" s="71">
        <v>250</v>
      </c>
      <c r="D58" s="22"/>
      <c r="E58" s="22"/>
      <c r="F58" s="22"/>
      <c r="G58" s="22"/>
      <c r="H58" s="22"/>
      <c r="I58" s="22"/>
      <c r="J58" s="22"/>
    </row>
    <row r="59" spans="1:10" s="12" customFormat="1" ht="15.75">
      <c r="A59" s="104" t="s">
        <v>619</v>
      </c>
      <c r="B59" s="36" t="s">
        <v>7</v>
      </c>
      <c r="C59" s="71">
        <v>200</v>
      </c>
      <c r="D59" s="22"/>
      <c r="E59" s="22"/>
      <c r="F59" s="22"/>
      <c r="G59" s="22"/>
      <c r="H59" s="22"/>
      <c r="I59" s="22"/>
      <c r="J59" s="22"/>
    </row>
    <row r="60" spans="1:10" s="12" customFormat="1" ht="15.75">
      <c r="A60" s="104" t="s">
        <v>620</v>
      </c>
      <c r="B60" s="34" t="s">
        <v>23</v>
      </c>
      <c r="C60" s="71">
        <v>250</v>
      </c>
      <c r="D60" s="22"/>
      <c r="E60" s="22"/>
      <c r="F60" s="22"/>
      <c r="G60" s="22"/>
      <c r="H60" s="22"/>
      <c r="I60" s="22"/>
      <c r="J60" s="22"/>
    </row>
    <row r="61" spans="1:10" s="12" customFormat="1" ht="15.75">
      <c r="A61" s="104" t="s">
        <v>621</v>
      </c>
      <c r="B61" s="35" t="s">
        <v>152</v>
      </c>
      <c r="C61" s="71">
        <v>1300</v>
      </c>
      <c r="D61" s="22"/>
      <c r="E61" s="22"/>
      <c r="F61" s="22"/>
      <c r="G61" s="22"/>
      <c r="H61" s="22"/>
      <c r="I61" s="22"/>
      <c r="J61" s="22"/>
    </row>
    <row r="62" spans="1:10" s="12" customFormat="1" ht="15.75">
      <c r="A62" s="104" t="s">
        <v>622</v>
      </c>
      <c r="B62" s="36" t="s">
        <v>38</v>
      </c>
      <c r="C62" s="71">
        <v>300</v>
      </c>
      <c r="D62" s="22"/>
      <c r="E62" s="22"/>
      <c r="F62" s="22"/>
      <c r="G62" s="22"/>
      <c r="H62" s="22"/>
      <c r="I62" s="22"/>
      <c r="J62" s="22"/>
    </row>
    <row r="63" spans="1:10" s="12" customFormat="1" ht="15.75">
      <c r="A63" s="104" t="s">
        <v>703</v>
      </c>
      <c r="B63" s="36" t="s">
        <v>701</v>
      </c>
      <c r="C63" s="71">
        <v>400</v>
      </c>
      <c r="D63" s="22"/>
      <c r="E63" s="22"/>
      <c r="F63" s="22"/>
      <c r="G63" s="22"/>
      <c r="H63" s="22"/>
      <c r="I63" s="22"/>
      <c r="J63" s="22"/>
    </row>
    <row r="64" spans="1:10" s="12" customFormat="1" ht="15.75">
      <c r="A64" s="95"/>
      <c r="B64" s="37" t="s">
        <v>66</v>
      </c>
      <c r="C64" s="71"/>
      <c r="D64" s="22"/>
      <c r="E64" s="22"/>
      <c r="F64" s="22"/>
      <c r="G64" s="22"/>
      <c r="H64" s="22"/>
      <c r="I64" s="22"/>
      <c r="J64" s="22"/>
    </row>
    <row r="65" spans="1:11" s="12" customFormat="1" ht="15.75">
      <c r="A65" s="95" t="s">
        <v>623</v>
      </c>
      <c r="B65" s="35" t="s">
        <v>70</v>
      </c>
      <c r="C65" s="71">
        <v>170</v>
      </c>
      <c r="D65" s="22"/>
      <c r="E65" s="22"/>
      <c r="F65" s="22"/>
      <c r="G65" s="22"/>
      <c r="H65" s="22"/>
      <c r="I65" s="22"/>
      <c r="J65" s="22"/>
    </row>
    <row r="66" spans="1:11" s="12" customFormat="1" ht="15.75">
      <c r="A66" s="95" t="s">
        <v>624</v>
      </c>
      <c r="B66" s="36" t="s">
        <v>0</v>
      </c>
      <c r="C66" s="71">
        <v>350</v>
      </c>
      <c r="D66" s="22"/>
      <c r="E66" s="22"/>
      <c r="F66" s="22"/>
      <c r="G66" s="22"/>
      <c r="H66" s="22"/>
      <c r="I66" s="22"/>
      <c r="J66" s="22"/>
    </row>
    <row r="67" spans="1:11" s="12" customFormat="1" ht="15.75">
      <c r="A67" s="95" t="s">
        <v>625</v>
      </c>
      <c r="B67" s="35" t="s">
        <v>2</v>
      </c>
      <c r="C67" s="71">
        <v>500</v>
      </c>
      <c r="D67" s="22"/>
      <c r="E67" s="22"/>
      <c r="F67" s="22"/>
      <c r="G67" s="22"/>
      <c r="H67" s="22"/>
      <c r="I67" s="22"/>
      <c r="J67" s="22"/>
    </row>
    <row r="68" spans="1:11" s="12" customFormat="1" ht="15.75">
      <c r="A68" s="95" t="s">
        <v>626</v>
      </c>
      <c r="B68" s="36" t="s">
        <v>3</v>
      </c>
      <c r="C68" s="71">
        <v>750</v>
      </c>
      <c r="D68" s="22"/>
      <c r="E68" s="22"/>
      <c r="F68" s="22"/>
      <c r="G68" s="22"/>
      <c r="H68" s="22"/>
      <c r="I68" s="22"/>
      <c r="J68" s="22"/>
    </row>
    <row r="69" spans="1:11" s="12" customFormat="1" ht="15.75">
      <c r="A69" s="95" t="s">
        <v>627</v>
      </c>
      <c r="B69" s="36" t="s">
        <v>1</v>
      </c>
      <c r="C69" s="71">
        <v>700</v>
      </c>
      <c r="D69" s="22"/>
      <c r="E69" s="22"/>
      <c r="F69" s="22"/>
      <c r="G69" s="22"/>
      <c r="H69" s="22"/>
      <c r="I69" s="22"/>
      <c r="J69" s="22"/>
    </row>
    <row r="70" spans="1:11" s="12" customFormat="1" ht="15.75">
      <c r="A70" s="95" t="s">
        <v>628</v>
      </c>
      <c r="B70" s="34" t="s">
        <v>4</v>
      </c>
      <c r="C70" s="71">
        <v>900</v>
      </c>
      <c r="D70" s="22"/>
      <c r="E70" s="22"/>
      <c r="F70" s="22"/>
      <c r="G70" s="22"/>
      <c r="H70" s="22"/>
      <c r="I70" s="22"/>
      <c r="J70" s="22"/>
    </row>
    <row r="71" spans="1:11" s="12" customFormat="1" ht="15.75">
      <c r="A71" s="95" t="s">
        <v>629</v>
      </c>
      <c r="B71" s="35" t="s">
        <v>153</v>
      </c>
      <c r="C71" s="71">
        <v>2350</v>
      </c>
      <c r="D71" s="22"/>
      <c r="E71" s="22"/>
      <c r="F71" s="22"/>
      <c r="G71" s="22"/>
      <c r="H71" s="22"/>
      <c r="I71" s="22"/>
      <c r="J71" s="22"/>
    </row>
    <row r="72" spans="1:11" s="12" customFormat="1" ht="15.75">
      <c r="A72" s="95" t="s">
        <v>630</v>
      </c>
      <c r="B72" s="36" t="s">
        <v>64</v>
      </c>
      <c r="C72" s="71">
        <v>450</v>
      </c>
      <c r="D72" s="22"/>
      <c r="E72" s="22"/>
      <c r="F72" s="22"/>
      <c r="G72" s="22"/>
      <c r="H72" s="22"/>
      <c r="I72" s="22"/>
      <c r="J72" s="22"/>
    </row>
    <row r="73" spans="1:11" s="12" customFormat="1" ht="15.75">
      <c r="A73" s="95" t="s">
        <v>631</v>
      </c>
      <c r="B73" s="35" t="s">
        <v>39</v>
      </c>
      <c r="C73" s="71">
        <v>400</v>
      </c>
      <c r="D73" s="22"/>
      <c r="E73" s="22"/>
      <c r="F73" s="22"/>
      <c r="G73" s="22"/>
      <c r="H73" s="22"/>
      <c r="I73" s="22"/>
      <c r="J73" s="22"/>
    </row>
    <row r="74" spans="1:11" s="12" customFormat="1" ht="15.75">
      <c r="A74" s="95" t="s">
        <v>632</v>
      </c>
      <c r="B74" s="36" t="s">
        <v>40</v>
      </c>
      <c r="C74" s="71">
        <v>300</v>
      </c>
      <c r="D74" s="22"/>
      <c r="E74" s="22"/>
      <c r="F74" s="22"/>
      <c r="G74" s="22"/>
      <c r="H74" s="22"/>
      <c r="I74" s="22"/>
      <c r="J74" s="22"/>
    </row>
    <row r="75" spans="1:11" s="12" customFormat="1" ht="15.75">
      <c r="A75" s="95" t="s">
        <v>633</v>
      </c>
      <c r="B75" s="35" t="s">
        <v>41</v>
      </c>
      <c r="C75" s="71">
        <v>450</v>
      </c>
      <c r="D75" s="22"/>
      <c r="E75" s="22"/>
      <c r="F75" s="22"/>
      <c r="G75" s="22"/>
      <c r="H75" s="22"/>
      <c r="I75" s="22"/>
      <c r="J75" s="22"/>
    </row>
    <row r="76" spans="1:11" s="12" customFormat="1" ht="15.75">
      <c r="A76" s="95" t="s">
        <v>634</v>
      </c>
      <c r="B76" s="36" t="s">
        <v>154</v>
      </c>
      <c r="C76" s="71">
        <v>2300</v>
      </c>
      <c r="D76" s="22"/>
      <c r="E76" s="22"/>
      <c r="F76" s="22"/>
      <c r="G76" s="22"/>
      <c r="H76" s="22"/>
      <c r="I76" s="22"/>
      <c r="J76" s="22"/>
    </row>
    <row r="77" spans="1:11" s="12" customFormat="1" ht="15.75">
      <c r="A77" s="95" t="s">
        <v>635</v>
      </c>
      <c r="B77" s="36" t="s">
        <v>42</v>
      </c>
      <c r="C77" s="71">
        <v>170</v>
      </c>
      <c r="D77" s="22"/>
      <c r="E77" s="22"/>
      <c r="F77" s="22"/>
      <c r="G77" s="22"/>
      <c r="H77" s="22"/>
      <c r="I77" s="22"/>
      <c r="J77" s="22"/>
    </row>
    <row r="78" spans="1:11" s="12" customFormat="1" ht="15.75" customHeight="1" thickBot="1">
      <c r="A78" s="96" t="s">
        <v>636</v>
      </c>
      <c r="B78" s="67" t="s">
        <v>86</v>
      </c>
      <c r="C78" s="68">
        <v>200</v>
      </c>
      <c r="D78" s="22"/>
      <c r="E78" s="22"/>
      <c r="F78" s="22"/>
      <c r="G78" s="22"/>
      <c r="H78" s="22"/>
      <c r="I78" s="22"/>
      <c r="J78" s="22"/>
    </row>
    <row r="79" spans="1:11" s="12" customFormat="1" ht="16.5" thickBot="1">
      <c r="A79" s="106" t="s">
        <v>637</v>
      </c>
      <c r="B79" s="97" t="s">
        <v>46</v>
      </c>
      <c r="C79" s="68">
        <v>150</v>
      </c>
      <c r="D79" s="25"/>
      <c r="E79" s="25"/>
      <c r="F79" s="25"/>
      <c r="G79" s="25"/>
      <c r="H79" s="25"/>
      <c r="I79" s="25"/>
      <c r="J79" s="25"/>
    </row>
    <row r="80" spans="1:11" s="7" customFormat="1" ht="15.75">
      <c r="A80" s="1"/>
      <c r="B80" s="30"/>
      <c r="F80" s="15"/>
      <c r="I80" s="14"/>
      <c r="K80" s="16"/>
    </row>
    <row r="81" spans="1:33" s="12" customFormat="1" ht="15.75">
      <c r="A81" s="99" t="s">
        <v>178</v>
      </c>
      <c r="B81" s="38" t="s">
        <v>177</v>
      </c>
      <c r="C81" s="39"/>
      <c r="D81" s="22"/>
      <c r="E81" s="22"/>
      <c r="F81" s="22"/>
      <c r="G81" s="22"/>
      <c r="H81" s="22"/>
      <c r="I81" s="22"/>
      <c r="J81" s="22"/>
    </row>
    <row r="82" spans="1:33" s="12" customFormat="1" ht="16.5" thickBot="1">
      <c r="A82" s="100"/>
      <c r="B82" s="42"/>
      <c r="C82" s="39"/>
      <c r="D82" s="22"/>
      <c r="E82" s="22"/>
      <c r="F82" s="22"/>
      <c r="G82" s="22"/>
      <c r="H82" s="22"/>
      <c r="I82" s="22"/>
      <c r="J82" s="22"/>
    </row>
    <row r="83" spans="1:33" ht="16.5" customHeight="1">
      <c r="A83" s="253" t="s">
        <v>159</v>
      </c>
      <c r="B83" s="250" t="s">
        <v>63</v>
      </c>
      <c r="C83" s="252" t="s">
        <v>131</v>
      </c>
      <c r="D83" s="19"/>
      <c r="E83" s="19"/>
      <c r="F83" s="19"/>
      <c r="G83" s="19"/>
      <c r="H83" s="19"/>
      <c r="I83" s="32"/>
      <c r="J83" s="233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16.5" customHeight="1" thickBot="1">
      <c r="A84" s="254"/>
      <c r="B84" s="251"/>
      <c r="C84" s="251"/>
      <c r="D84" s="19"/>
      <c r="E84" s="19"/>
      <c r="F84" s="19"/>
      <c r="G84" s="19"/>
      <c r="H84" s="19"/>
      <c r="I84" s="19"/>
      <c r="J84" s="233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s="12" customFormat="1" ht="15.75" customHeight="1">
      <c r="A85" s="104" t="s">
        <v>179</v>
      </c>
      <c r="B85" s="46" t="s">
        <v>116</v>
      </c>
      <c r="C85" s="64">
        <v>800</v>
      </c>
      <c r="D85" s="22"/>
      <c r="E85" s="22"/>
      <c r="F85" s="22"/>
      <c r="G85" s="22"/>
      <c r="H85" s="22"/>
      <c r="I85" s="22"/>
      <c r="J85" s="22"/>
    </row>
    <row r="86" spans="1:33" s="12" customFormat="1" ht="15.75" customHeight="1">
      <c r="A86" s="104" t="s">
        <v>180</v>
      </c>
      <c r="B86" s="46" t="s">
        <v>117</v>
      </c>
      <c r="C86" s="64">
        <v>800</v>
      </c>
      <c r="D86" s="22"/>
      <c r="E86" s="22"/>
      <c r="F86" s="22"/>
      <c r="G86" s="22"/>
      <c r="H86" s="22"/>
      <c r="I86" s="22"/>
      <c r="J86" s="22"/>
    </row>
    <row r="87" spans="1:33" s="12" customFormat="1" ht="15.75" customHeight="1">
      <c r="A87" s="104" t="s">
        <v>181</v>
      </c>
      <c r="B87" s="46" t="s">
        <v>119</v>
      </c>
      <c r="C87" s="64">
        <v>650</v>
      </c>
      <c r="D87" s="22"/>
      <c r="E87" s="22"/>
      <c r="F87" s="22"/>
      <c r="G87" s="22"/>
      <c r="H87" s="22"/>
      <c r="I87" s="22"/>
      <c r="J87" s="22"/>
    </row>
    <row r="88" spans="1:33" s="12" customFormat="1" ht="15.75">
      <c r="A88" s="104" t="s">
        <v>182</v>
      </c>
      <c r="B88" s="46" t="s">
        <v>118</v>
      </c>
      <c r="C88" s="65">
        <v>650</v>
      </c>
      <c r="D88" s="22"/>
      <c r="E88" s="22"/>
      <c r="F88" s="22"/>
      <c r="G88" s="22"/>
      <c r="H88" s="22"/>
      <c r="I88" s="22"/>
      <c r="J88" s="22"/>
    </row>
    <row r="89" spans="1:33" s="12" customFormat="1" ht="15.75">
      <c r="A89" s="104" t="s">
        <v>183</v>
      </c>
      <c r="B89" s="5" t="s">
        <v>103</v>
      </c>
      <c r="C89" s="64">
        <v>550</v>
      </c>
      <c r="D89" s="25"/>
      <c r="E89" s="25"/>
      <c r="F89" s="25"/>
      <c r="G89" s="25"/>
      <c r="H89" s="25"/>
      <c r="I89" s="22"/>
      <c r="J89" s="22"/>
    </row>
    <row r="90" spans="1:33" s="12" customFormat="1" ht="15.75">
      <c r="A90" s="104" t="s">
        <v>184</v>
      </c>
      <c r="B90" s="5" t="s">
        <v>104</v>
      </c>
      <c r="C90" s="64">
        <v>400</v>
      </c>
      <c r="D90" s="25"/>
      <c r="E90" s="25"/>
      <c r="F90" s="25"/>
      <c r="G90" s="25"/>
      <c r="H90" s="25"/>
      <c r="I90" s="22"/>
      <c r="J90" s="22"/>
    </row>
    <row r="91" spans="1:33" s="12" customFormat="1" ht="31.5">
      <c r="A91" s="104" t="s">
        <v>185</v>
      </c>
      <c r="B91" s="47" t="s">
        <v>145</v>
      </c>
      <c r="C91" s="64">
        <v>80</v>
      </c>
      <c r="D91" s="25"/>
      <c r="E91" s="25"/>
      <c r="F91" s="25"/>
      <c r="G91" s="25"/>
      <c r="H91" s="25"/>
      <c r="I91" s="22"/>
      <c r="J91" s="22"/>
    </row>
    <row r="92" spans="1:33" s="12" customFormat="1" ht="31.5">
      <c r="A92" s="104" t="s">
        <v>186</v>
      </c>
      <c r="B92" s="47" t="s">
        <v>146</v>
      </c>
      <c r="C92" s="64">
        <v>90</v>
      </c>
      <c r="D92" s="25"/>
      <c r="E92" s="25"/>
      <c r="F92" s="25"/>
      <c r="G92" s="25"/>
      <c r="H92" s="25"/>
      <c r="I92" s="22"/>
      <c r="J92" s="22"/>
    </row>
    <row r="93" spans="1:33" s="12" customFormat="1" ht="15.75">
      <c r="A93" s="104" t="s">
        <v>588</v>
      </c>
      <c r="B93" s="44" t="s">
        <v>8</v>
      </c>
      <c r="C93" s="66">
        <v>150</v>
      </c>
      <c r="D93" s="22"/>
      <c r="E93" s="22"/>
      <c r="F93" s="22"/>
      <c r="G93" s="22"/>
      <c r="H93" s="22"/>
      <c r="I93" s="22"/>
      <c r="J93" s="22"/>
    </row>
    <row r="94" spans="1:33" s="12" customFormat="1" ht="15.75">
      <c r="A94" s="104" t="s">
        <v>187</v>
      </c>
      <c r="B94" s="44" t="s">
        <v>9</v>
      </c>
      <c r="C94" s="66">
        <v>150</v>
      </c>
      <c r="D94" s="22"/>
      <c r="E94" s="22"/>
      <c r="F94" s="22"/>
      <c r="G94" s="22"/>
      <c r="H94" s="22"/>
      <c r="I94" s="22"/>
      <c r="J94" s="22"/>
    </row>
    <row r="95" spans="1:33" s="12" customFormat="1" ht="15.75">
      <c r="A95" s="104" t="s">
        <v>188</v>
      </c>
      <c r="B95" s="43" t="s">
        <v>48</v>
      </c>
      <c r="C95" s="64">
        <v>254</v>
      </c>
      <c r="D95" s="22"/>
      <c r="E95" s="22"/>
      <c r="F95" s="22"/>
      <c r="G95" s="22"/>
      <c r="H95" s="22"/>
      <c r="I95" s="22"/>
      <c r="J95" s="22"/>
    </row>
    <row r="96" spans="1:33" s="12" customFormat="1" ht="15.75">
      <c r="A96" s="104" t="s">
        <v>189</v>
      </c>
      <c r="B96" s="44" t="s">
        <v>49</v>
      </c>
      <c r="C96" s="64">
        <v>317</v>
      </c>
      <c r="D96" s="22"/>
      <c r="E96" s="22"/>
      <c r="F96" s="22"/>
      <c r="G96" s="22"/>
      <c r="H96" s="22"/>
      <c r="I96" s="22"/>
      <c r="J96" s="22"/>
    </row>
    <row r="97" spans="1:10" s="12" customFormat="1" ht="30" customHeight="1">
      <c r="A97" s="104" t="s">
        <v>190</v>
      </c>
      <c r="B97" s="45" t="s">
        <v>50</v>
      </c>
      <c r="C97" s="64">
        <v>101</v>
      </c>
      <c r="D97" s="22"/>
      <c r="E97" s="22"/>
      <c r="F97" s="22"/>
      <c r="G97" s="22"/>
      <c r="H97" s="22"/>
      <c r="I97" s="22"/>
      <c r="J97" s="22"/>
    </row>
    <row r="98" spans="1:10" s="12" customFormat="1" ht="31.5" customHeight="1">
      <c r="A98" s="104" t="s">
        <v>191</v>
      </c>
      <c r="B98" s="45" t="s">
        <v>51</v>
      </c>
      <c r="C98" s="64">
        <v>158</v>
      </c>
      <c r="D98" s="22"/>
      <c r="E98" s="22"/>
      <c r="F98" s="22"/>
      <c r="G98" s="22"/>
      <c r="H98" s="22"/>
      <c r="I98" s="22"/>
      <c r="J98" s="22"/>
    </row>
    <row r="99" spans="1:10" s="12" customFormat="1" ht="30" customHeight="1">
      <c r="A99" s="104" t="s">
        <v>192</v>
      </c>
      <c r="B99" s="45" t="s">
        <v>52</v>
      </c>
      <c r="C99" s="64">
        <v>158</v>
      </c>
      <c r="D99" s="22"/>
      <c r="E99" s="22"/>
      <c r="F99" s="22"/>
      <c r="G99" s="22"/>
      <c r="H99" s="22"/>
      <c r="I99" s="22"/>
      <c r="J99" s="22"/>
    </row>
    <row r="100" spans="1:10" s="12" customFormat="1" ht="31.5">
      <c r="A100" s="104" t="s">
        <v>193</v>
      </c>
      <c r="B100" s="46" t="s">
        <v>19</v>
      </c>
      <c r="C100" s="65">
        <v>78</v>
      </c>
      <c r="D100" s="22"/>
      <c r="E100" s="22"/>
      <c r="F100" s="22"/>
      <c r="G100" s="22"/>
      <c r="H100" s="22"/>
      <c r="I100" s="22"/>
      <c r="J100" s="22"/>
    </row>
    <row r="101" spans="1:10" s="12" customFormat="1" ht="31.5">
      <c r="A101" s="104" t="s">
        <v>194</v>
      </c>
      <c r="B101" s="47" t="s">
        <v>20</v>
      </c>
      <c r="C101" s="64">
        <v>69</v>
      </c>
      <c r="D101" s="22"/>
      <c r="E101" s="22"/>
      <c r="F101" s="22"/>
      <c r="G101" s="22"/>
      <c r="H101" s="22"/>
      <c r="I101" s="22"/>
      <c r="J101" s="22"/>
    </row>
    <row r="102" spans="1:10" s="12" customFormat="1" ht="15.75">
      <c r="A102" s="104" t="s">
        <v>195</v>
      </c>
      <c r="B102" s="43" t="s">
        <v>10</v>
      </c>
      <c r="C102" s="66">
        <v>200</v>
      </c>
      <c r="D102" s="22"/>
      <c r="E102" s="22"/>
      <c r="F102" s="22"/>
      <c r="G102" s="22"/>
      <c r="H102" s="22"/>
      <c r="I102" s="22"/>
      <c r="J102" s="22"/>
    </row>
    <row r="103" spans="1:10" s="12" customFormat="1" ht="15.75">
      <c r="A103" s="104" t="s">
        <v>196</v>
      </c>
      <c r="B103" s="44" t="s">
        <v>88</v>
      </c>
      <c r="C103" s="66">
        <v>150</v>
      </c>
      <c r="D103" s="22"/>
      <c r="E103" s="22"/>
      <c r="F103" s="22"/>
      <c r="G103" s="22"/>
      <c r="H103" s="22"/>
      <c r="I103" s="22"/>
      <c r="J103" s="22"/>
    </row>
    <row r="104" spans="1:10" s="12" customFormat="1" ht="15.75">
      <c r="A104" s="104" t="s">
        <v>197</v>
      </c>
      <c r="B104" s="44" t="s">
        <v>111</v>
      </c>
      <c r="C104" s="66">
        <v>170</v>
      </c>
      <c r="D104" s="22"/>
      <c r="E104" s="22"/>
      <c r="F104" s="22"/>
      <c r="G104" s="22"/>
      <c r="H104" s="22"/>
      <c r="I104" s="22"/>
      <c r="J104" s="22"/>
    </row>
    <row r="105" spans="1:10" s="12" customFormat="1" ht="15.75">
      <c r="A105" s="104" t="s">
        <v>198</v>
      </c>
      <c r="B105" s="44" t="s">
        <v>543</v>
      </c>
      <c r="C105" s="66">
        <v>160</v>
      </c>
      <c r="D105" s="22"/>
      <c r="E105" s="22"/>
      <c r="F105" s="22"/>
      <c r="G105" s="22"/>
      <c r="H105" s="22"/>
      <c r="I105" s="22"/>
      <c r="J105" s="22"/>
    </row>
    <row r="106" spans="1:10" s="12" customFormat="1" ht="15.75">
      <c r="A106" s="104" t="s">
        <v>563</v>
      </c>
      <c r="B106" s="44" t="s">
        <v>586</v>
      </c>
      <c r="C106" s="66">
        <v>150</v>
      </c>
      <c r="D106" s="22"/>
      <c r="E106" s="22"/>
      <c r="F106" s="22"/>
      <c r="G106" s="22"/>
      <c r="H106" s="22"/>
      <c r="I106" s="22"/>
      <c r="J106" s="22"/>
    </row>
    <row r="107" spans="1:10" s="12" customFormat="1" ht="15.75">
      <c r="A107" s="104" t="s">
        <v>565</v>
      </c>
      <c r="B107" s="44" t="s">
        <v>544</v>
      </c>
      <c r="C107" s="66">
        <v>80</v>
      </c>
      <c r="D107" s="22"/>
      <c r="E107" s="22"/>
      <c r="F107" s="22"/>
      <c r="G107" s="22"/>
      <c r="H107" s="22"/>
      <c r="I107" s="22"/>
      <c r="J107" s="22"/>
    </row>
    <row r="108" spans="1:10" s="12" customFormat="1" ht="15.75">
      <c r="A108" s="104" t="s">
        <v>567</v>
      </c>
      <c r="B108" s="44" t="s">
        <v>545</v>
      </c>
      <c r="C108" s="66">
        <v>180</v>
      </c>
      <c r="D108" s="22"/>
      <c r="E108" s="22"/>
      <c r="F108" s="22"/>
      <c r="G108" s="22"/>
      <c r="H108" s="22"/>
      <c r="I108" s="22"/>
      <c r="J108" s="22"/>
    </row>
    <row r="109" spans="1:10" s="12" customFormat="1" ht="15.75">
      <c r="A109" s="104" t="s">
        <v>562</v>
      </c>
      <c r="B109" s="44" t="s">
        <v>546</v>
      </c>
      <c r="C109" s="66">
        <v>180</v>
      </c>
      <c r="D109" s="22"/>
      <c r="E109" s="22"/>
      <c r="F109" s="22"/>
      <c r="G109" s="22"/>
      <c r="H109" s="22"/>
      <c r="I109" s="22"/>
      <c r="J109" s="22"/>
    </row>
    <row r="110" spans="1:10" s="12" customFormat="1" ht="15.75">
      <c r="A110" s="104" t="s">
        <v>570</v>
      </c>
      <c r="B110" s="44" t="s">
        <v>547</v>
      </c>
      <c r="C110" s="66">
        <v>60</v>
      </c>
      <c r="D110" s="22"/>
      <c r="E110" s="22"/>
      <c r="F110" s="22"/>
      <c r="G110" s="22"/>
      <c r="H110" s="22"/>
      <c r="I110" s="22"/>
      <c r="J110" s="22"/>
    </row>
    <row r="111" spans="1:10" s="12" customFormat="1" ht="15.75">
      <c r="A111" s="104" t="s">
        <v>589</v>
      </c>
      <c r="B111" s="44" t="s">
        <v>548</v>
      </c>
      <c r="C111" s="66">
        <v>20</v>
      </c>
      <c r="D111" s="22"/>
      <c r="E111" s="22"/>
      <c r="F111" s="22"/>
      <c r="G111" s="22"/>
      <c r="H111" s="22"/>
      <c r="I111" s="22"/>
      <c r="J111" s="22"/>
    </row>
    <row r="112" spans="1:10" s="12" customFormat="1" ht="15.75">
      <c r="A112" s="104" t="s">
        <v>590</v>
      </c>
      <c r="B112" s="192" t="s">
        <v>549</v>
      </c>
      <c r="C112" s="66">
        <v>180</v>
      </c>
      <c r="D112" s="22"/>
      <c r="E112" s="22"/>
      <c r="F112" s="22"/>
      <c r="G112" s="22"/>
      <c r="H112" s="22"/>
      <c r="I112" s="22"/>
      <c r="J112" s="22"/>
    </row>
    <row r="113" spans="1:33" s="19" customFormat="1" ht="15.75">
      <c r="A113" s="104" t="s">
        <v>591</v>
      </c>
      <c r="B113" s="192" t="s">
        <v>550</v>
      </c>
      <c r="C113" s="66">
        <v>180</v>
      </c>
      <c r="D113" s="25"/>
      <c r="E113" s="25"/>
      <c r="F113" s="25"/>
      <c r="G113" s="25"/>
      <c r="H113" s="25"/>
      <c r="I113" s="25"/>
      <c r="J113" s="25"/>
    </row>
    <row r="114" spans="1:33" s="191" customFormat="1" ht="15.75">
      <c r="A114" s="104" t="s">
        <v>592</v>
      </c>
      <c r="B114" s="192" t="s">
        <v>564</v>
      </c>
      <c r="C114" s="66">
        <v>115</v>
      </c>
    </row>
    <row r="115" spans="1:33" s="188" customFormat="1" ht="15.75">
      <c r="A115" s="104" t="s">
        <v>593</v>
      </c>
      <c r="B115" s="192" t="s">
        <v>566</v>
      </c>
      <c r="C115" s="66">
        <v>80</v>
      </c>
    </row>
    <row r="116" spans="1:33" s="188" customFormat="1" ht="15.75">
      <c r="A116" s="104" t="s">
        <v>594</v>
      </c>
      <c r="B116" s="44" t="s">
        <v>568</v>
      </c>
      <c r="C116" s="66">
        <v>63</v>
      </c>
    </row>
    <row r="117" spans="1:33" s="188" customFormat="1" ht="16.5" thickBot="1">
      <c r="A117" s="96" t="s">
        <v>638</v>
      </c>
      <c r="B117" s="182" t="s">
        <v>569</v>
      </c>
      <c r="C117" s="189">
        <v>165</v>
      </c>
    </row>
    <row r="118" spans="1:33" s="12" customFormat="1" ht="16.5" thickBot="1">
      <c r="A118" s="106" t="s">
        <v>639</v>
      </c>
      <c r="B118" s="97" t="s">
        <v>46</v>
      </c>
      <c r="C118" s="68">
        <v>150</v>
      </c>
      <c r="D118" s="25"/>
      <c r="E118" s="25"/>
      <c r="F118" s="25"/>
      <c r="G118" s="25"/>
      <c r="H118" s="25"/>
      <c r="I118" s="25"/>
      <c r="J118" s="25"/>
    </row>
    <row r="119" spans="1:33" s="12" customFormat="1" ht="15">
      <c r="A119" s="24"/>
      <c r="B119" s="25"/>
      <c r="C119" s="25"/>
      <c r="D119" s="22"/>
      <c r="E119" s="22"/>
      <c r="F119" s="22"/>
      <c r="G119" s="22"/>
      <c r="H119" s="22"/>
      <c r="I119" s="22"/>
      <c r="J119" s="22"/>
    </row>
    <row r="120" spans="1:33" s="12" customFormat="1" ht="15.75">
      <c r="A120" s="99" t="s">
        <v>199</v>
      </c>
      <c r="B120" s="38" t="s">
        <v>130</v>
      </c>
      <c r="C120" s="39"/>
      <c r="D120" s="22"/>
      <c r="E120" s="22"/>
      <c r="F120" s="22"/>
      <c r="G120" s="22"/>
      <c r="H120" s="22"/>
      <c r="I120" s="22"/>
      <c r="J120" s="22"/>
    </row>
    <row r="121" spans="1:33" s="12" customFormat="1" ht="16.5" thickBot="1">
      <c r="A121" s="101"/>
      <c r="B121" s="42"/>
      <c r="C121" s="39"/>
      <c r="D121" s="22"/>
      <c r="E121" s="22"/>
      <c r="F121" s="22"/>
      <c r="G121" s="22"/>
      <c r="H121" s="22"/>
      <c r="I121" s="22"/>
      <c r="J121" s="22"/>
    </row>
    <row r="122" spans="1:33" ht="16.5" customHeight="1">
      <c r="A122" s="253" t="s">
        <v>159</v>
      </c>
      <c r="B122" s="250" t="s">
        <v>63</v>
      </c>
      <c r="C122" s="252" t="s">
        <v>131</v>
      </c>
      <c r="D122" s="19"/>
      <c r="E122" s="19"/>
      <c r="F122" s="19"/>
      <c r="G122" s="19"/>
      <c r="H122" s="19"/>
      <c r="I122" s="32"/>
      <c r="J122" s="233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16.5" customHeight="1" thickBot="1">
      <c r="A123" s="254"/>
      <c r="B123" s="251"/>
      <c r="C123" s="251"/>
      <c r="D123" s="19"/>
      <c r="E123" s="19"/>
      <c r="F123" s="19"/>
      <c r="G123" s="19"/>
      <c r="H123" s="19"/>
      <c r="I123" s="19"/>
      <c r="J123" s="233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s="12" customFormat="1" ht="15" customHeight="1">
      <c r="A124" s="102" t="s">
        <v>200</v>
      </c>
      <c r="B124" s="69" t="s">
        <v>116</v>
      </c>
      <c r="C124" s="70">
        <v>800</v>
      </c>
      <c r="D124" s="22"/>
      <c r="E124" s="22"/>
      <c r="F124" s="22"/>
      <c r="G124" s="22"/>
      <c r="H124" s="22"/>
      <c r="I124" s="22"/>
      <c r="J124" s="22"/>
    </row>
    <row r="125" spans="1:33" s="12" customFormat="1" ht="15" customHeight="1">
      <c r="A125" s="95" t="s">
        <v>201</v>
      </c>
      <c r="B125" s="46" t="s">
        <v>117</v>
      </c>
      <c r="C125" s="64">
        <v>800</v>
      </c>
      <c r="D125" s="22"/>
      <c r="E125" s="22"/>
      <c r="F125" s="22"/>
      <c r="G125" s="22"/>
      <c r="H125" s="22"/>
      <c r="I125" s="22"/>
      <c r="J125" s="22"/>
    </row>
    <row r="126" spans="1:33" s="12" customFormat="1" ht="15" customHeight="1">
      <c r="A126" s="95" t="s">
        <v>202</v>
      </c>
      <c r="B126" s="46" t="s">
        <v>119</v>
      </c>
      <c r="C126" s="64">
        <v>650</v>
      </c>
      <c r="D126" s="22"/>
      <c r="E126" s="22"/>
      <c r="F126" s="22"/>
      <c r="G126" s="22"/>
      <c r="H126" s="22"/>
      <c r="I126" s="22"/>
      <c r="J126" s="22"/>
    </row>
    <row r="127" spans="1:33" s="12" customFormat="1" ht="15.75">
      <c r="A127" s="95" t="s">
        <v>203</v>
      </c>
      <c r="B127" s="46" t="s">
        <v>118</v>
      </c>
      <c r="C127" s="65">
        <v>650</v>
      </c>
      <c r="D127" s="22"/>
      <c r="E127" s="22"/>
      <c r="F127" s="22"/>
      <c r="G127" s="22"/>
      <c r="H127" s="22"/>
      <c r="I127" s="22"/>
      <c r="J127" s="22"/>
    </row>
    <row r="128" spans="1:33" s="12" customFormat="1" ht="15.75">
      <c r="A128" s="95" t="s">
        <v>204</v>
      </c>
      <c r="B128" s="5" t="s">
        <v>103</v>
      </c>
      <c r="C128" s="64">
        <v>550</v>
      </c>
      <c r="D128" s="25"/>
      <c r="E128" s="25"/>
      <c r="F128" s="25"/>
      <c r="G128" s="25"/>
      <c r="H128" s="25"/>
      <c r="I128" s="22"/>
      <c r="J128" s="22"/>
    </row>
    <row r="129" spans="1:10" s="12" customFormat="1" ht="15.75">
      <c r="A129" s="95" t="s">
        <v>205</v>
      </c>
      <c r="B129" s="5" t="s">
        <v>104</v>
      </c>
      <c r="C129" s="64">
        <v>400</v>
      </c>
      <c r="D129" s="25"/>
      <c r="E129" s="25"/>
      <c r="F129" s="25"/>
      <c r="G129" s="25"/>
      <c r="H129" s="25"/>
      <c r="I129" s="22"/>
      <c r="J129" s="22"/>
    </row>
    <row r="130" spans="1:10" s="12" customFormat="1" ht="15.75">
      <c r="A130" s="95" t="s">
        <v>206</v>
      </c>
      <c r="B130" s="36" t="s">
        <v>102</v>
      </c>
      <c r="C130" s="66">
        <v>90</v>
      </c>
      <c r="D130" s="25"/>
      <c r="E130" s="25"/>
      <c r="F130" s="25"/>
      <c r="G130" s="25"/>
      <c r="H130" s="25"/>
      <c r="I130" s="22"/>
      <c r="J130" s="22"/>
    </row>
    <row r="131" spans="1:10" s="12" customFormat="1" ht="15.75">
      <c r="A131" s="95" t="s">
        <v>207</v>
      </c>
      <c r="B131" s="36" t="s">
        <v>11</v>
      </c>
      <c r="C131" s="66">
        <v>150</v>
      </c>
      <c r="D131" s="22"/>
      <c r="E131" s="22"/>
      <c r="F131" s="22"/>
      <c r="G131" s="22"/>
      <c r="H131" s="22"/>
      <c r="I131" s="22"/>
      <c r="J131" s="22"/>
    </row>
    <row r="132" spans="1:10" s="12" customFormat="1" ht="15.75">
      <c r="A132" s="95" t="s">
        <v>208</v>
      </c>
      <c r="B132" s="36" t="s">
        <v>12</v>
      </c>
      <c r="C132" s="66">
        <v>800</v>
      </c>
      <c r="D132" s="22"/>
      <c r="E132" s="22"/>
      <c r="F132" s="22"/>
      <c r="G132" s="22"/>
      <c r="H132" s="22"/>
      <c r="I132" s="22"/>
      <c r="J132" s="22"/>
    </row>
    <row r="133" spans="1:10" s="12" customFormat="1" ht="15.75">
      <c r="A133" s="95" t="s">
        <v>209</v>
      </c>
      <c r="B133" s="36" t="s">
        <v>142</v>
      </c>
      <c r="C133" s="66">
        <v>200</v>
      </c>
      <c r="D133" s="22"/>
      <c r="E133" s="22"/>
      <c r="F133" s="22"/>
      <c r="G133" s="22"/>
      <c r="H133" s="22"/>
      <c r="I133" s="22"/>
      <c r="J133" s="22"/>
    </row>
    <row r="134" spans="1:10" s="12" customFormat="1" ht="15.75">
      <c r="A134" s="95" t="s">
        <v>640</v>
      </c>
      <c r="B134" s="36" t="s">
        <v>143</v>
      </c>
      <c r="C134" s="66">
        <v>200</v>
      </c>
      <c r="D134" s="22"/>
      <c r="E134" s="22"/>
      <c r="F134" s="22"/>
      <c r="G134" s="22"/>
      <c r="H134" s="22"/>
      <c r="I134" s="22"/>
      <c r="J134" s="22"/>
    </row>
    <row r="135" spans="1:10" s="12" customFormat="1" ht="15.75">
      <c r="A135" s="95" t="s">
        <v>210</v>
      </c>
      <c r="B135" s="35" t="s">
        <v>132</v>
      </c>
      <c r="C135" s="66">
        <v>400</v>
      </c>
      <c r="D135" s="22"/>
      <c r="E135" s="22"/>
      <c r="F135" s="22"/>
      <c r="G135" s="22"/>
      <c r="H135" s="22"/>
      <c r="I135" s="22"/>
      <c r="J135" s="22"/>
    </row>
    <row r="136" spans="1:10" s="12" customFormat="1" ht="15.75">
      <c r="A136" s="95" t="s">
        <v>641</v>
      </c>
      <c r="B136" s="35" t="s">
        <v>133</v>
      </c>
      <c r="C136" s="66">
        <v>400</v>
      </c>
      <c r="D136" s="22"/>
      <c r="E136" s="22"/>
      <c r="F136" s="22"/>
      <c r="G136" s="22"/>
      <c r="H136" s="22"/>
      <c r="I136" s="22"/>
      <c r="J136" s="22"/>
    </row>
    <row r="137" spans="1:10" s="12" customFormat="1" ht="15" customHeight="1">
      <c r="A137" s="95" t="s">
        <v>642</v>
      </c>
      <c r="B137" s="36" t="s">
        <v>72</v>
      </c>
      <c r="C137" s="66">
        <v>70</v>
      </c>
      <c r="D137" s="22"/>
      <c r="E137" s="22"/>
      <c r="F137" s="22"/>
      <c r="G137" s="22"/>
      <c r="H137" s="22"/>
      <c r="I137" s="22"/>
      <c r="J137" s="22"/>
    </row>
    <row r="138" spans="1:10" s="12" customFormat="1" ht="15.75">
      <c r="A138" s="95" t="s">
        <v>595</v>
      </c>
      <c r="B138" s="36" t="s">
        <v>134</v>
      </c>
      <c r="C138" s="66">
        <v>500</v>
      </c>
      <c r="D138" s="22"/>
      <c r="E138" s="22"/>
      <c r="F138" s="22"/>
      <c r="G138" s="22"/>
      <c r="H138" s="22"/>
      <c r="I138" s="22"/>
      <c r="J138" s="22"/>
    </row>
    <row r="139" spans="1:10" s="12" customFormat="1" ht="15.75">
      <c r="A139" s="95" t="s">
        <v>211</v>
      </c>
      <c r="B139" s="35" t="s">
        <v>135</v>
      </c>
      <c r="C139" s="66">
        <v>500</v>
      </c>
      <c r="D139" s="22"/>
      <c r="E139" s="22"/>
      <c r="F139" s="22"/>
      <c r="G139" s="22"/>
      <c r="H139" s="22"/>
      <c r="I139" s="22"/>
      <c r="J139" s="22"/>
    </row>
    <row r="140" spans="1:10" s="12" customFormat="1" ht="15.75">
      <c r="A140" s="95" t="s">
        <v>212</v>
      </c>
      <c r="B140" s="35" t="s">
        <v>13</v>
      </c>
      <c r="C140" s="66">
        <v>300</v>
      </c>
      <c r="D140" s="22"/>
      <c r="E140" s="22"/>
      <c r="F140" s="22"/>
      <c r="G140" s="22"/>
      <c r="H140" s="22"/>
      <c r="I140" s="22"/>
      <c r="J140" s="22"/>
    </row>
    <row r="141" spans="1:10" s="12" customFormat="1" ht="15.75">
      <c r="A141" s="95" t="s">
        <v>213</v>
      </c>
      <c r="B141" s="36" t="s">
        <v>37</v>
      </c>
      <c r="C141" s="66">
        <v>250</v>
      </c>
      <c r="D141" s="22"/>
      <c r="E141" s="22"/>
      <c r="F141" s="22"/>
      <c r="G141" s="22"/>
      <c r="H141" s="22"/>
      <c r="I141" s="22"/>
      <c r="J141" s="22"/>
    </row>
    <row r="142" spans="1:10" s="12" customFormat="1" ht="15.75">
      <c r="A142" s="95" t="s">
        <v>214</v>
      </c>
      <c r="B142" s="36" t="s">
        <v>136</v>
      </c>
      <c r="C142" s="66">
        <v>300</v>
      </c>
      <c r="D142" s="22"/>
      <c r="E142" s="22"/>
      <c r="F142" s="22"/>
      <c r="G142" s="22"/>
      <c r="H142" s="22"/>
      <c r="I142" s="22"/>
      <c r="J142" s="22"/>
    </row>
    <row r="143" spans="1:10" s="12" customFormat="1" ht="15.75">
      <c r="A143" s="95" t="s">
        <v>215</v>
      </c>
      <c r="B143" s="36" t="s">
        <v>73</v>
      </c>
      <c r="C143" s="66">
        <v>60</v>
      </c>
      <c r="D143" s="22"/>
      <c r="E143" s="22"/>
      <c r="F143" s="22"/>
      <c r="G143" s="22"/>
      <c r="H143" s="22"/>
      <c r="I143" s="22"/>
      <c r="J143" s="22"/>
    </row>
    <row r="144" spans="1:10" s="12" customFormat="1" ht="15.75">
      <c r="A144" s="95" t="s">
        <v>643</v>
      </c>
      <c r="B144" s="36" t="s">
        <v>75</v>
      </c>
      <c r="C144" s="66">
        <v>70</v>
      </c>
      <c r="D144" s="22"/>
      <c r="E144" s="22"/>
      <c r="F144" s="22"/>
      <c r="G144" s="22"/>
      <c r="H144" s="22"/>
      <c r="I144" s="22"/>
      <c r="J144" s="22"/>
    </row>
    <row r="145" spans="1:33" s="12" customFormat="1" ht="15.75">
      <c r="A145" s="95" t="s">
        <v>644</v>
      </c>
      <c r="B145" s="36" t="s">
        <v>108</v>
      </c>
      <c r="C145" s="66">
        <v>750</v>
      </c>
      <c r="D145" s="22"/>
      <c r="E145" s="22"/>
      <c r="F145" s="22"/>
      <c r="G145" s="22"/>
      <c r="H145" s="22"/>
      <c r="I145" s="22"/>
      <c r="J145" s="22"/>
    </row>
    <row r="146" spans="1:33" s="12" customFormat="1" ht="16.5" thickBot="1">
      <c r="A146" s="96" t="s">
        <v>645</v>
      </c>
      <c r="B146" s="67" t="s">
        <v>109</v>
      </c>
      <c r="C146" s="68">
        <v>800</v>
      </c>
      <c r="D146" s="22"/>
      <c r="E146" s="22"/>
      <c r="F146" s="22"/>
      <c r="G146" s="22"/>
      <c r="H146" s="22"/>
      <c r="I146" s="22"/>
      <c r="J146" s="22"/>
    </row>
    <row r="147" spans="1:33" s="12" customFormat="1" ht="16.5" thickBot="1">
      <c r="A147" s="106" t="s">
        <v>646</v>
      </c>
      <c r="B147" s="97" t="s">
        <v>46</v>
      </c>
      <c r="C147" s="68">
        <v>150</v>
      </c>
      <c r="D147" s="25"/>
      <c r="E147" s="25"/>
      <c r="F147" s="25"/>
      <c r="G147" s="25"/>
      <c r="H147" s="25"/>
      <c r="I147" s="25"/>
      <c r="J147" s="25"/>
    </row>
    <row r="148" spans="1:33" s="12" customFormat="1" ht="15.75">
      <c r="A148" s="199" t="s">
        <v>675</v>
      </c>
      <c r="B148" s="206" t="s">
        <v>676</v>
      </c>
      <c r="C148" s="118">
        <v>95</v>
      </c>
      <c r="D148" s="25"/>
      <c r="E148" s="25"/>
      <c r="F148" s="25"/>
      <c r="G148" s="25"/>
      <c r="H148" s="25"/>
      <c r="I148" s="25"/>
      <c r="J148" s="25"/>
    </row>
    <row r="149" spans="1:33" s="12" customFormat="1" ht="16.5" thickBot="1">
      <c r="A149" s="106" t="s">
        <v>679</v>
      </c>
      <c r="B149" s="183" t="s">
        <v>680</v>
      </c>
      <c r="C149" s="68">
        <v>250</v>
      </c>
      <c r="D149" s="25"/>
      <c r="E149" s="25"/>
      <c r="F149" s="25"/>
      <c r="G149" s="25"/>
      <c r="H149" s="25"/>
      <c r="I149" s="25"/>
      <c r="J149" s="25"/>
    </row>
    <row r="150" spans="1:33" s="7" customFormat="1" ht="15.75">
      <c r="A150" s="1"/>
      <c r="B150" s="30"/>
      <c r="F150" s="15"/>
      <c r="I150" s="14"/>
      <c r="K150" s="16"/>
    </row>
    <row r="151" spans="1:33" s="12" customFormat="1" ht="15.75">
      <c r="A151" s="99" t="s">
        <v>217</v>
      </c>
      <c r="B151" s="38" t="s">
        <v>216</v>
      </c>
      <c r="C151" s="27"/>
      <c r="D151" s="22"/>
      <c r="E151" s="22"/>
      <c r="F151" s="22"/>
      <c r="G151" s="22"/>
      <c r="H151" s="22"/>
      <c r="I151" s="22"/>
      <c r="J151" s="22"/>
    </row>
    <row r="152" spans="1:33" s="12" customFormat="1" ht="15.75" thickBot="1">
      <c r="A152" s="103"/>
      <c r="B152" s="22"/>
      <c r="C152" s="22"/>
      <c r="D152" s="22"/>
      <c r="E152" s="22"/>
      <c r="F152" s="22"/>
      <c r="G152" s="22"/>
      <c r="H152" s="22"/>
      <c r="I152" s="22"/>
      <c r="J152" s="22"/>
    </row>
    <row r="153" spans="1:33" ht="16.5" customHeight="1">
      <c r="A153" s="253" t="s">
        <v>159</v>
      </c>
      <c r="B153" s="250" t="s">
        <v>63</v>
      </c>
      <c r="C153" s="252" t="s">
        <v>131</v>
      </c>
      <c r="D153" s="19"/>
      <c r="E153" s="19"/>
      <c r="F153" s="19"/>
      <c r="G153" s="19"/>
      <c r="H153" s="19"/>
      <c r="I153" s="32"/>
      <c r="J153" s="233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16.5" customHeight="1" thickBot="1">
      <c r="A154" s="254"/>
      <c r="B154" s="251"/>
      <c r="C154" s="251"/>
      <c r="D154" s="19"/>
      <c r="E154" s="19"/>
      <c r="F154" s="19"/>
      <c r="G154" s="19"/>
      <c r="H154" s="19"/>
      <c r="I154" s="19"/>
      <c r="J154" s="233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s="12" customFormat="1" ht="15.75" customHeight="1">
      <c r="A155" s="104" t="s">
        <v>218</v>
      </c>
      <c r="B155" s="46" t="s">
        <v>116</v>
      </c>
      <c r="C155" s="64">
        <v>800</v>
      </c>
      <c r="D155" s="22"/>
      <c r="E155" s="22"/>
      <c r="F155" s="22"/>
      <c r="G155" s="22"/>
      <c r="H155" s="22"/>
      <c r="I155" s="22"/>
      <c r="J155" s="22"/>
    </row>
    <row r="156" spans="1:33" s="12" customFormat="1" ht="15.75" customHeight="1">
      <c r="A156" s="104" t="s">
        <v>219</v>
      </c>
      <c r="B156" s="46" t="s">
        <v>117</v>
      </c>
      <c r="C156" s="64">
        <v>800</v>
      </c>
      <c r="D156" s="22"/>
      <c r="E156" s="22"/>
      <c r="F156" s="22"/>
      <c r="G156" s="22"/>
      <c r="H156" s="22"/>
      <c r="I156" s="22"/>
      <c r="J156" s="22"/>
    </row>
    <row r="157" spans="1:33" s="12" customFormat="1" ht="15.75" customHeight="1">
      <c r="A157" s="104" t="s">
        <v>220</v>
      </c>
      <c r="B157" s="46" t="s">
        <v>119</v>
      </c>
      <c r="C157" s="64">
        <v>650</v>
      </c>
      <c r="D157" s="22"/>
      <c r="E157" s="22"/>
      <c r="F157" s="22"/>
      <c r="G157" s="22"/>
      <c r="H157" s="22"/>
      <c r="I157" s="22"/>
      <c r="J157" s="22"/>
    </row>
    <row r="158" spans="1:33" s="12" customFormat="1" ht="15.75">
      <c r="A158" s="104" t="s">
        <v>221</v>
      </c>
      <c r="B158" s="46" t="s">
        <v>118</v>
      </c>
      <c r="C158" s="64">
        <v>650</v>
      </c>
      <c r="D158" s="22"/>
      <c r="E158" s="22"/>
      <c r="F158" s="22"/>
      <c r="G158" s="22"/>
      <c r="H158" s="22"/>
      <c r="I158" s="22"/>
      <c r="J158" s="22"/>
    </row>
    <row r="159" spans="1:33" s="12" customFormat="1" ht="15.75">
      <c r="A159" s="104" t="s">
        <v>222</v>
      </c>
      <c r="B159" s="5" t="s">
        <v>103</v>
      </c>
      <c r="C159" s="64">
        <v>550</v>
      </c>
      <c r="D159" s="25"/>
      <c r="E159" s="25"/>
      <c r="F159" s="25"/>
      <c r="G159" s="25"/>
      <c r="H159" s="25"/>
      <c r="I159" s="22"/>
      <c r="J159" s="22"/>
    </row>
    <row r="160" spans="1:33" s="12" customFormat="1" ht="15.75">
      <c r="A160" s="104" t="s">
        <v>223</v>
      </c>
      <c r="B160" s="5" t="s">
        <v>104</v>
      </c>
      <c r="C160" s="64">
        <v>400</v>
      </c>
      <c r="D160" s="25"/>
      <c r="E160" s="25"/>
      <c r="F160" s="25"/>
      <c r="G160" s="25"/>
      <c r="H160" s="25"/>
      <c r="I160" s="22"/>
      <c r="J160" s="22"/>
    </row>
    <row r="161" spans="1:33" s="12" customFormat="1" ht="15.75">
      <c r="A161" s="104" t="s">
        <v>224</v>
      </c>
      <c r="B161" s="36" t="s">
        <v>681</v>
      </c>
      <c r="C161" s="66">
        <v>90</v>
      </c>
      <c r="D161" s="25"/>
      <c r="E161" s="25"/>
      <c r="F161" s="25"/>
      <c r="G161" s="25"/>
      <c r="H161" s="25"/>
      <c r="I161" s="22"/>
      <c r="J161" s="22"/>
    </row>
    <row r="162" spans="1:33" s="12" customFormat="1" ht="15.75">
      <c r="A162" s="104" t="s">
        <v>225</v>
      </c>
      <c r="B162" s="36" t="s">
        <v>76</v>
      </c>
      <c r="C162" s="76">
        <v>700</v>
      </c>
      <c r="D162" s="49"/>
      <c r="E162" s="22"/>
      <c r="F162" s="22"/>
      <c r="G162" s="22"/>
      <c r="H162" s="22"/>
      <c r="I162" s="22"/>
      <c r="J162" s="22"/>
    </row>
    <row r="163" spans="1:33" s="12" customFormat="1" ht="15.75">
      <c r="A163" s="104" t="s">
        <v>226</v>
      </c>
      <c r="B163" s="36" t="s">
        <v>43</v>
      </c>
      <c r="C163" s="66">
        <v>100</v>
      </c>
      <c r="D163" s="22"/>
      <c r="E163" s="22"/>
      <c r="F163" s="22"/>
      <c r="G163" s="22"/>
      <c r="H163" s="22"/>
      <c r="I163" s="22"/>
      <c r="J163" s="22"/>
    </row>
    <row r="164" spans="1:33" s="12" customFormat="1" ht="16.5" thickBot="1">
      <c r="A164" s="106" t="s">
        <v>571</v>
      </c>
      <c r="B164" s="67" t="s">
        <v>86</v>
      </c>
      <c r="C164" s="68">
        <v>200</v>
      </c>
      <c r="D164" s="22"/>
      <c r="E164" s="22"/>
      <c r="F164" s="22"/>
      <c r="G164" s="22"/>
      <c r="H164" s="22"/>
      <c r="I164" s="22"/>
      <c r="J164" s="22"/>
    </row>
    <row r="165" spans="1:33" s="12" customFormat="1" ht="16.5" thickBot="1">
      <c r="A165" s="106" t="s">
        <v>647</v>
      </c>
      <c r="B165" s="97" t="s">
        <v>46</v>
      </c>
      <c r="C165" s="68">
        <v>150</v>
      </c>
      <c r="D165" s="25"/>
      <c r="E165" s="25"/>
      <c r="F165" s="25"/>
      <c r="G165" s="25"/>
      <c r="H165" s="25"/>
      <c r="I165" s="25"/>
      <c r="J165" s="25"/>
    </row>
    <row r="166" spans="1:33" s="7" customFormat="1" ht="15.75">
      <c r="A166" s="1"/>
      <c r="B166" s="30"/>
      <c r="C166" s="20"/>
      <c r="D166" s="21"/>
      <c r="E166" s="14"/>
      <c r="G166" s="12"/>
      <c r="H166" s="12"/>
      <c r="I166" s="12"/>
      <c r="J166" s="12"/>
      <c r="K166" s="16"/>
      <c r="P166" s="11"/>
      <c r="Q166" s="11"/>
      <c r="R166" s="11"/>
    </row>
    <row r="167" spans="1:33" s="12" customFormat="1" ht="15.75">
      <c r="A167" s="99" t="s">
        <v>228</v>
      </c>
      <c r="B167" s="38" t="s">
        <v>227</v>
      </c>
      <c r="C167" s="22"/>
      <c r="D167" s="22"/>
      <c r="E167" s="22"/>
      <c r="F167" s="22"/>
      <c r="G167" s="22"/>
      <c r="H167" s="22"/>
      <c r="I167" s="22"/>
      <c r="J167" s="22"/>
    </row>
    <row r="168" spans="1:33" s="12" customFormat="1" ht="15.75" thickBot="1">
      <c r="A168" s="94"/>
      <c r="B168" s="28"/>
      <c r="C168" s="22"/>
      <c r="D168" s="22"/>
      <c r="E168" s="22"/>
      <c r="F168" s="22"/>
      <c r="G168" s="22"/>
      <c r="H168" s="22"/>
      <c r="I168" s="22"/>
      <c r="J168" s="22"/>
    </row>
    <row r="169" spans="1:33" ht="16.5" customHeight="1">
      <c r="A169" s="253" t="s">
        <v>159</v>
      </c>
      <c r="B169" s="250" t="s">
        <v>63</v>
      </c>
      <c r="C169" s="252" t="s">
        <v>131</v>
      </c>
      <c r="D169" s="19"/>
      <c r="E169" s="19"/>
      <c r="F169" s="19"/>
      <c r="G169" s="19"/>
      <c r="H169" s="19"/>
      <c r="I169" s="32"/>
      <c r="J169" s="233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16.5" customHeight="1" thickBot="1">
      <c r="A170" s="254"/>
      <c r="B170" s="251"/>
      <c r="C170" s="251"/>
      <c r="D170" s="19"/>
      <c r="E170" s="19"/>
      <c r="F170" s="19"/>
      <c r="G170" s="19"/>
      <c r="H170" s="19"/>
      <c r="I170" s="19"/>
      <c r="J170" s="233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s="12" customFormat="1" ht="15.75" customHeight="1">
      <c r="A171" s="107" t="s">
        <v>229</v>
      </c>
      <c r="B171" s="46" t="s">
        <v>116</v>
      </c>
      <c r="C171" s="64">
        <v>800</v>
      </c>
      <c r="D171" s="22"/>
      <c r="E171" s="22"/>
      <c r="F171" s="22"/>
      <c r="G171" s="22"/>
      <c r="H171" s="22"/>
      <c r="I171" s="22"/>
      <c r="J171" s="22"/>
    </row>
    <row r="172" spans="1:33" s="12" customFormat="1" ht="15.75" customHeight="1">
      <c r="A172" s="107" t="s">
        <v>230</v>
      </c>
      <c r="B172" s="46" t="s">
        <v>117</v>
      </c>
      <c r="C172" s="64">
        <v>800</v>
      </c>
      <c r="D172" s="22"/>
      <c r="E172" s="22"/>
      <c r="F172" s="22"/>
      <c r="G172" s="22"/>
      <c r="H172" s="22"/>
      <c r="I172" s="22"/>
      <c r="J172" s="22"/>
    </row>
    <row r="173" spans="1:33" s="12" customFormat="1" ht="15.75" customHeight="1">
      <c r="A173" s="107" t="s">
        <v>231</v>
      </c>
      <c r="B173" s="46" t="s">
        <v>119</v>
      </c>
      <c r="C173" s="64">
        <v>650</v>
      </c>
      <c r="D173" s="22"/>
      <c r="E173" s="22"/>
      <c r="F173" s="22"/>
      <c r="G173" s="22"/>
      <c r="H173" s="22"/>
      <c r="I173" s="22"/>
      <c r="J173" s="22"/>
    </row>
    <row r="174" spans="1:33" s="12" customFormat="1" ht="15.75">
      <c r="A174" s="107" t="s">
        <v>232</v>
      </c>
      <c r="B174" s="46" t="s">
        <v>118</v>
      </c>
      <c r="C174" s="64">
        <v>650</v>
      </c>
      <c r="D174" s="22"/>
      <c r="E174" s="22"/>
      <c r="F174" s="22"/>
      <c r="G174" s="22"/>
      <c r="H174" s="22"/>
      <c r="I174" s="22"/>
      <c r="J174" s="22"/>
    </row>
    <row r="175" spans="1:33" s="12" customFormat="1" ht="15.75">
      <c r="A175" s="107" t="s">
        <v>233</v>
      </c>
      <c r="B175" s="5" t="s">
        <v>103</v>
      </c>
      <c r="C175" s="64">
        <v>550</v>
      </c>
      <c r="D175" s="25"/>
      <c r="E175" s="25"/>
      <c r="F175" s="25"/>
      <c r="G175" s="25"/>
      <c r="H175" s="25"/>
      <c r="I175" s="22"/>
      <c r="J175" s="22"/>
    </row>
    <row r="176" spans="1:33" s="12" customFormat="1" ht="15.75">
      <c r="A176" s="107" t="s">
        <v>234</v>
      </c>
      <c r="B176" s="5" t="s">
        <v>104</v>
      </c>
      <c r="C176" s="64">
        <v>400</v>
      </c>
      <c r="D176" s="25"/>
      <c r="E176" s="25"/>
      <c r="F176" s="25"/>
      <c r="G176" s="25"/>
      <c r="H176" s="25"/>
      <c r="I176" s="22"/>
      <c r="J176" s="22"/>
    </row>
    <row r="177" spans="1:33" s="12" customFormat="1" ht="15.75">
      <c r="A177" s="107" t="s">
        <v>235</v>
      </c>
      <c r="B177" s="33" t="s">
        <v>94</v>
      </c>
      <c r="C177" s="66">
        <v>90</v>
      </c>
      <c r="D177" s="25"/>
      <c r="E177" s="25"/>
      <c r="F177" s="25"/>
      <c r="G177" s="25"/>
      <c r="H177" s="25"/>
      <c r="I177" s="22"/>
      <c r="J177" s="22"/>
    </row>
    <row r="178" spans="1:33" s="12" customFormat="1" ht="15.75">
      <c r="A178" s="107" t="s">
        <v>236</v>
      </c>
      <c r="B178" s="35" t="s">
        <v>53</v>
      </c>
      <c r="C178" s="66">
        <v>48</v>
      </c>
      <c r="D178" s="22"/>
      <c r="E178" s="22"/>
      <c r="F178" s="22"/>
      <c r="G178" s="22"/>
      <c r="H178" s="22"/>
      <c r="I178" s="22"/>
      <c r="J178" s="22"/>
    </row>
    <row r="179" spans="1:33" s="12" customFormat="1" ht="16.5" thickBot="1">
      <c r="A179" s="92" t="s">
        <v>572</v>
      </c>
      <c r="B179" s="67" t="s">
        <v>54</v>
      </c>
      <c r="C179" s="68">
        <v>931</v>
      </c>
      <c r="D179" s="22"/>
      <c r="E179" s="22"/>
      <c r="F179" s="22"/>
      <c r="G179" s="22"/>
      <c r="H179" s="22"/>
      <c r="I179" s="22"/>
      <c r="J179" s="22"/>
    </row>
    <row r="180" spans="1:33" s="12" customFormat="1" ht="16.5" thickBot="1">
      <c r="A180" s="106" t="s">
        <v>648</v>
      </c>
      <c r="B180" s="97" t="s">
        <v>46</v>
      </c>
      <c r="C180" s="68">
        <v>150</v>
      </c>
      <c r="D180" s="25"/>
      <c r="E180" s="25"/>
      <c r="F180" s="25"/>
      <c r="G180" s="25"/>
      <c r="H180" s="25"/>
      <c r="I180" s="25"/>
      <c r="J180" s="25"/>
    </row>
    <row r="181" spans="1:33" s="7" customFormat="1" ht="15.75">
      <c r="A181" s="1"/>
      <c r="B181" s="30"/>
      <c r="C181" s="20"/>
      <c r="D181" s="21"/>
      <c r="E181" s="14"/>
      <c r="G181" s="12"/>
      <c r="H181" s="12"/>
      <c r="I181" s="12"/>
      <c r="J181" s="12"/>
      <c r="K181" s="16"/>
      <c r="P181" s="11"/>
      <c r="Q181" s="11"/>
      <c r="R181" s="11"/>
    </row>
    <row r="182" spans="1:33" s="12" customFormat="1" ht="15.75">
      <c r="A182" s="99" t="s">
        <v>238</v>
      </c>
      <c r="B182" s="38" t="s">
        <v>237</v>
      </c>
      <c r="C182" s="22"/>
      <c r="D182" s="22"/>
      <c r="E182" s="22"/>
      <c r="F182" s="22"/>
      <c r="G182" s="22"/>
      <c r="H182" s="22"/>
      <c r="I182" s="22"/>
      <c r="J182" s="22"/>
    </row>
    <row r="183" spans="1:33" s="12" customFormat="1" ht="15.75" thickBot="1">
      <c r="A183" s="94"/>
      <c r="B183" s="28"/>
      <c r="C183" s="22"/>
      <c r="D183" s="22"/>
      <c r="E183" s="22"/>
      <c r="F183" s="22"/>
      <c r="G183" s="22"/>
      <c r="H183" s="22"/>
      <c r="I183" s="22"/>
      <c r="J183" s="22"/>
    </row>
    <row r="184" spans="1:33" ht="16.5" customHeight="1">
      <c r="A184" s="253" t="s">
        <v>159</v>
      </c>
      <c r="B184" s="250" t="s">
        <v>63</v>
      </c>
      <c r="C184" s="252" t="s">
        <v>131</v>
      </c>
      <c r="D184" s="19"/>
      <c r="E184" s="19"/>
      <c r="F184" s="19"/>
      <c r="G184" s="19"/>
      <c r="H184" s="19"/>
      <c r="I184" s="32"/>
      <c r="J184" s="233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16.5" customHeight="1" thickBot="1">
      <c r="A185" s="254"/>
      <c r="B185" s="251"/>
      <c r="C185" s="251"/>
      <c r="D185" s="19"/>
      <c r="E185" s="19"/>
      <c r="F185" s="19"/>
      <c r="G185" s="19"/>
      <c r="H185" s="19"/>
      <c r="I185" s="19"/>
      <c r="J185" s="233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s="12" customFormat="1" ht="15.75" customHeight="1">
      <c r="A186" s="104" t="s">
        <v>239</v>
      </c>
      <c r="B186" s="46" t="s">
        <v>116</v>
      </c>
      <c r="C186" s="64">
        <v>800</v>
      </c>
      <c r="D186" s="22"/>
      <c r="E186" s="22"/>
      <c r="F186" s="22"/>
      <c r="G186" s="22"/>
      <c r="H186" s="22"/>
      <c r="I186" s="22"/>
      <c r="J186" s="22"/>
    </row>
    <row r="187" spans="1:33" s="12" customFormat="1" ht="15.75" customHeight="1">
      <c r="A187" s="104" t="s">
        <v>240</v>
      </c>
      <c r="B187" s="46" t="s">
        <v>117</v>
      </c>
      <c r="C187" s="64">
        <v>800</v>
      </c>
      <c r="D187" s="22"/>
      <c r="E187" s="22"/>
      <c r="F187" s="22"/>
      <c r="G187" s="22"/>
      <c r="H187" s="22"/>
      <c r="I187" s="22"/>
      <c r="J187" s="22"/>
    </row>
    <row r="188" spans="1:33" s="12" customFormat="1" ht="15.75" customHeight="1">
      <c r="A188" s="104" t="s">
        <v>241</v>
      </c>
      <c r="B188" s="46" t="s">
        <v>119</v>
      </c>
      <c r="C188" s="64">
        <v>650</v>
      </c>
      <c r="D188" s="22"/>
      <c r="E188" s="22"/>
      <c r="F188" s="22"/>
      <c r="G188" s="22"/>
      <c r="H188" s="22"/>
      <c r="I188" s="22"/>
      <c r="J188" s="22"/>
    </row>
    <row r="189" spans="1:33" s="12" customFormat="1" ht="15.75">
      <c r="A189" s="95" t="s">
        <v>242</v>
      </c>
      <c r="B189" s="46" t="s">
        <v>118</v>
      </c>
      <c r="C189" s="64">
        <v>650</v>
      </c>
      <c r="D189" s="22"/>
      <c r="E189" s="22"/>
      <c r="F189" s="22"/>
      <c r="G189" s="22"/>
      <c r="H189" s="22"/>
      <c r="I189" s="22"/>
      <c r="J189" s="22"/>
    </row>
    <row r="190" spans="1:33" s="12" customFormat="1" ht="15.75">
      <c r="A190" s="95" t="s">
        <v>243</v>
      </c>
      <c r="B190" s="5" t="s">
        <v>103</v>
      </c>
      <c r="C190" s="64">
        <v>550</v>
      </c>
      <c r="D190" s="22"/>
      <c r="E190" s="22"/>
      <c r="F190" s="22"/>
      <c r="G190" s="22"/>
      <c r="H190" s="22"/>
      <c r="I190" s="22"/>
      <c r="J190" s="22"/>
    </row>
    <row r="191" spans="1:33" s="12" customFormat="1" ht="16.5" thickBot="1">
      <c r="A191" s="96" t="s">
        <v>244</v>
      </c>
      <c r="B191" s="105" t="s">
        <v>104</v>
      </c>
      <c r="C191" s="75">
        <v>400</v>
      </c>
      <c r="D191" s="22"/>
      <c r="E191" s="22"/>
      <c r="F191" s="22"/>
      <c r="G191" s="22"/>
      <c r="H191" s="22"/>
      <c r="I191" s="22"/>
      <c r="J191" s="22"/>
    </row>
    <row r="192" spans="1:33" s="12" customFormat="1" ht="16.5" thickBot="1">
      <c r="A192" s="106" t="s">
        <v>573</v>
      </c>
      <c r="B192" s="97" t="s">
        <v>46</v>
      </c>
      <c r="C192" s="68">
        <v>150</v>
      </c>
      <c r="D192" s="25"/>
      <c r="E192" s="25"/>
      <c r="F192" s="25"/>
      <c r="G192" s="25"/>
      <c r="H192" s="25"/>
      <c r="I192" s="25"/>
      <c r="J192" s="25"/>
    </row>
    <row r="193" spans="1:33" s="12" customFormat="1" ht="15.75">
      <c r="A193" s="40"/>
      <c r="B193" s="50"/>
      <c r="C193" s="39"/>
      <c r="D193" s="22"/>
      <c r="E193" s="22"/>
      <c r="F193" s="22"/>
      <c r="G193" s="22"/>
      <c r="H193" s="22"/>
      <c r="I193" s="22"/>
      <c r="J193" s="22"/>
    </row>
    <row r="194" spans="1:33" s="12" customFormat="1" ht="15.75">
      <c r="A194" s="99" t="s">
        <v>246</v>
      </c>
      <c r="B194" s="51" t="s">
        <v>245</v>
      </c>
      <c r="C194" s="39"/>
      <c r="D194" s="22"/>
      <c r="E194" s="22"/>
      <c r="F194" s="22"/>
      <c r="G194" s="22"/>
      <c r="H194" s="22"/>
      <c r="I194" s="22"/>
      <c r="J194" s="22"/>
    </row>
    <row r="195" spans="1:33" s="12" customFormat="1" ht="16.5" thickBot="1">
      <c r="A195" s="101"/>
      <c r="B195" s="42"/>
      <c r="C195" s="39"/>
      <c r="D195" s="22"/>
      <c r="E195" s="22"/>
      <c r="F195" s="22"/>
      <c r="G195" s="22"/>
      <c r="H195" s="22"/>
      <c r="I195" s="22"/>
      <c r="J195" s="22"/>
    </row>
    <row r="196" spans="1:33" ht="16.5" customHeight="1">
      <c r="A196" s="253" t="s">
        <v>159</v>
      </c>
      <c r="B196" s="250" t="s">
        <v>63</v>
      </c>
      <c r="C196" s="252" t="s">
        <v>131</v>
      </c>
      <c r="D196" s="19"/>
      <c r="E196" s="19"/>
      <c r="F196" s="19"/>
      <c r="G196" s="19"/>
      <c r="H196" s="19"/>
      <c r="I196" s="32"/>
      <c r="J196" s="233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16.5" customHeight="1" thickBot="1">
      <c r="A197" s="254"/>
      <c r="B197" s="251"/>
      <c r="C197" s="251"/>
      <c r="D197" s="19"/>
      <c r="E197" s="19"/>
      <c r="F197" s="19"/>
      <c r="G197" s="19"/>
      <c r="H197" s="19"/>
      <c r="I197" s="19"/>
      <c r="J197" s="233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s="12" customFormat="1" ht="15.75" customHeight="1">
      <c r="A198" s="104" t="s">
        <v>247</v>
      </c>
      <c r="B198" s="46" t="s">
        <v>116</v>
      </c>
      <c r="C198" s="64">
        <v>800</v>
      </c>
      <c r="D198" s="22"/>
      <c r="E198" s="22"/>
      <c r="F198" s="22"/>
      <c r="G198" s="22"/>
      <c r="H198" s="22"/>
      <c r="I198" s="22"/>
      <c r="J198" s="22"/>
    </row>
    <row r="199" spans="1:33" s="12" customFormat="1" ht="15.75" customHeight="1">
      <c r="A199" s="104" t="s">
        <v>248</v>
      </c>
      <c r="B199" s="46" t="s">
        <v>117</v>
      </c>
      <c r="C199" s="64">
        <v>800</v>
      </c>
      <c r="D199" s="22"/>
      <c r="E199" s="22"/>
      <c r="F199" s="22"/>
      <c r="G199" s="22"/>
      <c r="H199" s="22"/>
      <c r="I199" s="22"/>
      <c r="J199" s="22"/>
    </row>
    <row r="200" spans="1:33" s="12" customFormat="1" ht="15.75" customHeight="1">
      <c r="A200" s="104" t="s">
        <v>249</v>
      </c>
      <c r="B200" s="46" t="s">
        <v>119</v>
      </c>
      <c r="C200" s="64">
        <v>650</v>
      </c>
      <c r="D200" s="22"/>
      <c r="E200" s="22"/>
      <c r="F200" s="22"/>
      <c r="G200" s="22"/>
      <c r="H200" s="22"/>
      <c r="I200" s="22"/>
      <c r="J200" s="22"/>
    </row>
    <row r="201" spans="1:33" s="12" customFormat="1" ht="15.75">
      <c r="A201" s="104" t="s">
        <v>250</v>
      </c>
      <c r="B201" s="46" t="s">
        <v>118</v>
      </c>
      <c r="C201" s="64">
        <v>650</v>
      </c>
      <c r="D201" s="22"/>
      <c r="E201" s="22"/>
      <c r="F201" s="22"/>
      <c r="G201" s="22"/>
      <c r="H201" s="22"/>
      <c r="I201" s="22"/>
      <c r="J201" s="22"/>
    </row>
    <row r="202" spans="1:33" s="12" customFormat="1" ht="15.75">
      <c r="A202" s="95" t="s">
        <v>251</v>
      </c>
      <c r="B202" s="5" t="s">
        <v>103</v>
      </c>
      <c r="C202" s="64">
        <v>550</v>
      </c>
      <c r="D202" s="22"/>
      <c r="E202" s="22"/>
      <c r="F202" s="22"/>
      <c r="G202" s="22"/>
      <c r="H202" s="22"/>
      <c r="I202" s="22"/>
      <c r="J202" s="22"/>
    </row>
    <row r="203" spans="1:33" s="12" customFormat="1" ht="16.5" thickBot="1">
      <c r="A203" s="96" t="s">
        <v>252</v>
      </c>
      <c r="B203" s="105" t="s">
        <v>104</v>
      </c>
      <c r="C203" s="75">
        <v>400</v>
      </c>
      <c r="D203" s="22"/>
      <c r="E203" s="22"/>
      <c r="F203" s="22"/>
      <c r="G203" s="22"/>
      <c r="H203" s="22"/>
      <c r="I203" s="22"/>
      <c r="J203" s="22"/>
    </row>
    <row r="204" spans="1:33" s="12" customFormat="1" ht="16.5" thickBot="1">
      <c r="A204" s="106" t="s">
        <v>574</v>
      </c>
      <c r="B204" s="97" t="s">
        <v>46</v>
      </c>
      <c r="C204" s="68">
        <v>150</v>
      </c>
      <c r="D204" s="25"/>
      <c r="E204" s="25"/>
      <c r="F204" s="25"/>
      <c r="G204" s="25"/>
      <c r="H204" s="25"/>
      <c r="I204" s="25"/>
      <c r="J204" s="25"/>
    </row>
    <row r="205" spans="1:33" s="12" customFormat="1" ht="15.75">
      <c r="A205" s="187"/>
      <c r="B205" s="190"/>
      <c r="C205" s="49"/>
      <c r="D205" s="25"/>
      <c r="E205" s="25"/>
      <c r="F205" s="25"/>
      <c r="G205" s="25"/>
      <c r="H205" s="25"/>
      <c r="I205" s="25"/>
      <c r="J205" s="25"/>
    </row>
    <row r="206" spans="1:33" s="12" customFormat="1" ht="15.75">
      <c r="A206" s="99" t="s">
        <v>253</v>
      </c>
      <c r="B206" s="38" t="s">
        <v>254</v>
      </c>
      <c r="C206" s="39"/>
      <c r="D206" s="22"/>
      <c r="E206" s="22"/>
      <c r="F206" s="22"/>
      <c r="G206" s="22"/>
      <c r="H206" s="22"/>
      <c r="I206" s="22"/>
      <c r="J206" s="22"/>
    </row>
    <row r="207" spans="1:33" s="12" customFormat="1" ht="16.5" thickBot="1">
      <c r="A207" s="101"/>
      <c r="B207" s="42"/>
      <c r="C207" s="39"/>
      <c r="D207" s="22"/>
      <c r="E207" s="22"/>
      <c r="F207" s="22"/>
      <c r="G207" s="22"/>
      <c r="H207" s="22"/>
      <c r="I207" s="22"/>
      <c r="J207" s="22"/>
    </row>
    <row r="208" spans="1:33" ht="16.5" customHeight="1">
      <c r="A208" s="253" t="s">
        <v>159</v>
      </c>
      <c r="B208" s="250" t="s">
        <v>63</v>
      </c>
      <c r="C208" s="252" t="s">
        <v>131</v>
      </c>
      <c r="D208" s="19"/>
      <c r="E208" s="19"/>
      <c r="F208" s="19"/>
      <c r="G208" s="19"/>
      <c r="H208" s="19"/>
      <c r="I208" s="32"/>
      <c r="J208" s="233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1:33" ht="16.5" customHeight="1" thickBot="1">
      <c r="A209" s="254"/>
      <c r="B209" s="251"/>
      <c r="C209" s="251"/>
      <c r="D209" s="19"/>
      <c r="E209" s="19"/>
      <c r="F209" s="19"/>
      <c r="G209" s="19"/>
      <c r="H209" s="19"/>
      <c r="I209" s="19"/>
      <c r="J209" s="233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:33" s="12" customFormat="1" ht="15.75" customHeight="1">
      <c r="A210" s="104" t="s">
        <v>255</v>
      </c>
      <c r="B210" s="46" t="s">
        <v>116</v>
      </c>
      <c r="C210" s="64">
        <v>800</v>
      </c>
      <c r="D210" s="22"/>
      <c r="E210" s="22"/>
      <c r="F210" s="22"/>
      <c r="G210" s="22"/>
      <c r="H210" s="22"/>
      <c r="I210" s="22"/>
      <c r="J210" s="22"/>
    </row>
    <row r="211" spans="1:33" s="12" customFormat="1" ht="15.75" customHeight="1">
      <c r="A211" s="104" t="s">
        <v>256</v>
      </c>
      <c r="B211" s="46" t="s">
        <v>117</v>
      </c>
      <c r="C211" s="64">
        <v>800</v>
      </c>
      <c r="D211" s="22"/>
      <c r="E211" s="22"/>
      <c r="F211" s="22"/>
      <c r="G211" s="22"/>
      <c r="H211" s="22"/>
      <c r="I211" s="22"/>
      <c r="J211" s="22"/>
    </row>
    <row r="212" spans="1:33" s="12" customFormat="1" ht="15.75" customHeight="1">
      <c r="A212" s="104" t="s">
        <v>257</v>
      </c>
      <c r="B212" s="46" t="s">
        <v>119</v>
      </c>
      <c r="C212" s="64">
        <v>650</v>
      </c>
      <c r="D212" s="22"/>
      <c r="E212" s="22"/>
      <c r="F212" s="22"/>
      <c r="G212" s="22"/>
      <c r="H212" s="22"/>
      <c r="I212" s="22"/>
      <c r="J212" s="22"/>
    </row>
    <row r="213" spans="1:33" s="12" customFormat="1" ht="15.75">
      <c r="A213" s="104" t="s">
        <v>258</v>
      </c>
      <c r="B213" s="46" t="s">
        <v>118</v>
      </c>
      <c r="C213" s="64">
        <v>650</v>
      </c>
      <c r="D213" s="22"/>
      <c r="E213" s="22"/>
      <c r="F213" s="22"/>
      <c r="G213" s="22"/>
      <c r="H213" s="22"/>
      <c r="I213" s="22"/>
      <c r="J213" s="22"/>
    </row>
    <row r="214" spans="1:33" s="12" customFormat="1" ht="15.75">
      <c r="A214" s="104" t="s">
        <v>259</v>
      </c>
      <c r="B214" s="5" t="s">
        <v>103</v>
      </c>
      <c r="C214" s="64">
        <v>550</v>
      </c>
      <c r="D214" s="22"/>
      <c r="E214" s="22"/>
      <c r="F214" s="22"/>
      <c r="G214" s="22"/>
      <c r="H214" s="22"/>
      <c r="I214" s="22"/>
      <c r="J214" s="22"/>
    </row>
    <row r="215" spans="1:33" s="12" customFormat="1" ht="16.5" thickBot="1">
      <c r="A215" s="106" t="s">
        <v>260</v>
      </c>
      <c r="B215" s="105" t="s">
        <v>104</v>
      </c>
      <c r="C215" s="75">
        <v>400</v>
      </c>
      <c r="D215" s="22"/>
      <c r="E215" s="22"/>
      <c r="F215" s="22"/>
      <c r="G215" s="22"/>
      <c r="H215" s="22"/>
      <c r="I215" s="22"/>
      <c r="J215" s="22"/>
    </row>
    <row r="216" spans="1:33" s="12" customFormat="1" ht="16.5" thickBot="1">
      <c r="A216" s="106" t="s">
        <v>575</v>
      </c>
      <c r="B216" s="97" t="s">
        <v>46</v>
      </c>
      <c r="C216" s="68">
        <v>150</v>
      </c>
      <c r="D216" s="25"/>
      <c r="E216" s="25"/>
      <c r="F216" s="25"/>
      <c r="G216" s="25"/>
      <c r="H216" s="25"/>
      <c r="I216" s="25"/>
      <c r="J216" s="25"/>
    </row>
    <row r="217" spans="1:33" s="12" customFormat="1" ht="15.75">
      <c r="A217" s="40"/>
      <c r="B217" s="50"/>
      <c r="C217" s="39"/>
      <c r="D217" s="22"/>
      <c r="E217" s="22"/>
      <c r="F217" s="22"/>
      <c r="G217" s="22"/>
      <c r="H217" s="22"/>
      <c r="I217" s="22"/>
      <c r="J217" s="22"/>
    </row>
    <row r="218" spans="1:33" s="12" customFormat="1" ht="15.75">
      <c r="A218" s="99" t="s">
        <v>261</v>
      </c>
      <c r="B218" s="38" t="s">
        <v>14</v>
      </c>
      <c r="C218" s="39"/>
      <c r="D218" s="22"/>
      <c r="E218" s="22"/>
      <c r="F218" s="22"/>
      <c r="G218" s="22"/>
      <c r="H218" s="22"/>
      <c r="I218" s="22"/>
      <c r="J218" s="22"/>
    </row>
    <row r="219" spans="1:33" s="12" customFormat="1" ht="16.5" thickBot="1">
      <c r="A219" s="101"/>
      <c r="B219" s="42"/>
      <c r="C219" s="39"/>
      <c r="D219" s="22"/>
      <c r="E219" s="22"/>
      <c r="F219" s="22"/>
      <c r="G219" s="22"/>
      <c r="H219" s="22"/>
      <c r="I219" s="22"/>
      <c r="J219" s="22"/>
    </row>
    <row r="220" spans="1:33" ht="16.5" customHeight="1">
      <c r="A220" s="253" t="s">
        <v>159</v>
      </c>
      <c r="B220" s="250" t="s">
        <v>63</v>
      </c>
      <c r="C220" s="252" t="s">
        <v>131</v>
      </c>
      <c r="D220" s="19"/>
      <c r="E220" s="19"/>
      <c r="F220" s="19"/>
      <c r="G220" s="19"/>
      <c r="H220" s="19"/>
      <c r="I220" s="32"/>
      <c r="J220" s="233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1:33" ht="16.5" customHeight="1" thickBot="1">
      <c r="A221" s="254"/>
      <c r="B221" s="251"/>
      <c r="C221" s="251"/>
      <c r="D221" s="19"/>
      <c r="E221" s="19"/>
      <c r="F221" s="19"/>
      <c r="G221" s="19"/>
      <c r="H221" s="19"/>
      <c r="I221" s="19"/>
      <c r="J221" s="233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 s="12" customFormat="1" ht="15.75" customHeight="1">
      <c r="A222" s="104" t="s">
        <v>262</v>
      </c>
      <c r="B222" s="46" t="s">
        <v>116</v>
      </c>
      <c r="C222" s="64">
        <v>800</v>
      </c>
      <c r="D222" s="22"/>
      <c r="E222" s="22"/>
      <c r="F222" s="22"/>
      <c r="G222" s="22"/>
      <c r="H222" s="22"/>
      <c r="I222" s="22"/>
      <c r="J222" s="22"/>
    </row>
    <row r="223" spans="1:33" s="12" customFormat="1" ht="15.75" customHeight="1">
      <c r="A223" s="104" t="s">
        <v>263</v>
      </c>
      <c r="B223" s="46" t="s">
        <v>117</v>
      </c>
      <c r="C223" s="64">
        <v>800</v>
      </c>
      <c r="D223" s="22"/>
      <c r="E223" s="22"/>
      <c r="F223" s="22"/>
      <c r="G223" s="22"/>
      <c r="H223" s="22"/>
      <c r="I223" s="22"/>
      <c r="J223" s="22"/>
    </row>
    <row r="224" spans="1:33" s="12" customFormat="1" ht="15.75" customHeight="1">
      <c r="A224" s="104" t="s">
        <v>264</v>
      </c>
      <c r="B224" s="46" t="s">
        <v>119</v>
      </c>
      <c r="C224" s="64">
        <v>650</v>
      </c>
      <c r="D224" s="22"/>
      <c r="E224" s="22"/>
      <c r="F224" s="22"/>
      <c r="G224" s="22"/>
      <c r="H224" s="22"/>
      <c r="I224" s="22"/>
      <c r="J224" s="22"/>
    </row>
    <row r="225" spans="1:33" s="12" customFormat="1" ht="15.75">
      <c r="A225" s="104" t="s">
        <v>265</v>
      </c>
      <c r="B225" s="46" t="s">
        <v>118</v>
      </c>
      <c r="C225" s="64">
        <v>650</v>
      </c>
      <c r="D225" s="22"/>
      <c r="E225" s="22"/>
      <c r="F225" s="22"/>
      <c r="G225" s="22"/>
      <c r="H225" s="22"/>
      <c r="I225" s="22"/>
      <c r="J225" s="22"/>
    </row>
    <row r="226" spans="1:33" s="12" customFormat="1" ht="15.75">
      <c r="A226" s="95" t="s">
        <v>266</v>
      </c>
      <c r="B226" s="5" t="s">
        <v>103</v>
      </c>
      <c r="C226" s="64">
        <v>550</v>
      </c>
      <c r="D226" s="22"/>
      <c r="E226" s="22"/>
      <c r="F226" s="22"/>
      <c r="G226" s="22"/>
      <c r="H226" s="22"/>
      <c r="I226" s="22"/>
      <c r="J226" s="22"/>
    </row>
    <row r="227" spans="1:33" s="12" customFormat="1" ht="16.5" thickBot="1">
      <c r="A227" s="96" t="s">
        <v>267</v>
      </c>
      <c r="B227" s="105" t="s">
        <v>104</v>
      </c>
      <c r="C227" s="75">
        <v>400</v>
      </c>
      <c r="D227" s="22"/>
      <c r="E227" s="22"/>
      <c r="F227" s="22"/>
      <c r="G227" s="22"/>
      <c r="H227" s="22"/>
      <c r="I227" s="22"/>
      <c r="J227" s="22"/>
    </row>
    <row r="228" spans="1:33" s="12" customFormat="1" ht="16.5" thickBot="1">
      <c r="A228" s="106" t="s">
        <v>576</v>
      </c>
      <c r="B228" s="97" t="s">
        <v>46</v>
      </c>
      <c r="C228" s="68">
        <v>150</v>
      </c>
      <c r="D228" s="25"/>
      <c r="E228" s="25"/>
      <c r="F228" s="25"/>
      <c r="G228" s="25"/>
      <c r="H228" s="25"/>
      <c r="I228" s="25"/>
      <c r="J228" s="25"/>
    </row>
    <row r="229" spans="1:33" s="7" customFormat="1" ht="15.75">
      <c r="A229" s="1"/>
      <c r="B229" s="30"/>
      <c r="C229" s="20"/>
      <c r="D229" s="21"/>
      <c r="E229" s="14"/>
      <c r="G229" s="12"/>
      <c r="H229" s="12"/>
      <c r="I229" s="12"/>
      <c r="J229" s="12"/>
      <c r="K229" s="16"/>
      <c r="P229" s="11"/>
      <c r="Q229" s="11"/>
      <c r="R229" s="11"/>
    </row>
    <row r="230" spans="1:33" s="7" customFormat="1" ht="15.75">
      <c r="A230" s="99" t="s">
        <v>268</v>
      </c>
      <c r="B230" s="38" t="s">
        <v>281</v>
      </c>
      <c r="C230" s="39"/>
      <c r="D230" s="39"/>
      <c r="E230" s="39"/>
      <c r="F230" s="39"/>
      <c r="G230" s="39"/>
      <c r="H230" s="39"/>
      <c r="I230" s="39"/>
      <c r="J230" s="39"/>
    </row>
    <row r="231" spans="1:33" s="7" customFormat="1" ht="16.5" thickBot="1">
      <c r="A231" s="101"/>
      <c r="B231" s="42"/>
      <c r="C231" s="39"/>
      <c r="D231" s="39"/>
      <c r="E231" s="39"/>
      <c r="F231" s="39"/>
      <c r="G231" s="39"/>
      <c r="H231" s="39"/>
      <c r="I231" s="39"/>
      <c r="J231" s="39"/>
    </row>
    <row r="232" spans="1:33" ht="16.5" customHeight="1">
      <c r="A232" s="253" t="s">
        <v>159</v>
      </c>
      <c r="B232" s="250" t="s">
        <v>63</v>
      </c>
      <c r="C232" s="252" t="s">
        <v>131</v>
      </c>
      <c r="D232" s="19"/>
      <c r="E232" s="19"/>
      <c r="F232" s="19"/>
      <c r="G232" s="19"/>
      <c r="H232" s="19"/>
      <c r="I232" s="32"/>
      <c r="J232" s="233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1:33" ht="16.5" customHeight="1" thickBot="1">
      <c r="A233" s="254"/>
      <c r="B233" s="251"/>
      <c r="C233" s="251"/>
      <c r="D233" s="19"/>
      <c r="E233" s="19"/>
      <c r="F233" s="19"/>
      <c r="G233" s="19"/>
      <c r="H233" s="19"/>
      <c r="I233" s="19"/>
      <c r="J233" s="233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1:33" s="7" customFormat="1" ht="15.75" customHeight="1">
      <c r="A234" s="107" t="s">
        <v>269</v>
      </c>
      <c r="B234" s="46" t="s">
        <v>116</v>
      </c>
      <c r="C234" s="64">
        <v>800</v>
      </c>
      <c r="D234" s="39"/>
      <c r="E234" s="39"/>
      <c r="F234" s="39"/>
      <c r="G234" s="39"/>
      <c r="H234" s="39"/>
      <c r="I234" s="39"/>
      <c r="J234" s="39"/>
    </row>
    <row r="235" spans="1:33" s="7" customFormat="1" ht="15.75" customHeight="1">
      <c r="A235" s="107" t="s">
        <v>270</v>
      </c>
      <c r="B235" s="46" t="s">
        <v>117</v>
      </c>
      <c r="C235" s="64">
        <v>800</v>
      </c>
      <c r="D235" s="39"/>
      <c r="E235" s="39"/>
      <c r="F235" s="39"/>
      <c r="G235" s="39"/>
      <c r="H235" s="39"/>
      <c r="I235" s="39"/>
      <c r="J235" s="39"/>
    </row>
    <row r="236" spans="1:33" s="7" customFormat="1" ht="15.75" customHeight="1">
      <c r="A236" s="107" t="s">
        <v>271</v>
      </c>
      <c r="B236" s="46" t="s">
        <v>119</v>
      </c>
      <c r="C236" s="64">
        <v>650</v>
      </c>
      <c r="D236" s="39"/>
      <c r="E236" s="39"/>
      <c r="F236" s="39"/>
      <c r="G236" s="39"/>
      <c r="H236" s="39"/>
      <c r="I236" s="39"/>
      <c r="J236" s="39"/>
    </row>
    <row r="237" spans="1:33" s="7" customFormat="1" ht="15.75">
      <c r="A237" s="107" t="s">
        <v>272</v>
      </c>
      <c r="B237" s="46" t="s">
        <v>118</v>
      </c>
      <c r="C237" s="64">
        <v>650</v>
      </c>
      <c r="D237" s="39"/>
      <c r="E237" s="39"/>
      <c r="F237" s="39"/>
      <c r="G237" s="39"/>
      <c r="H237" s="39"/>
      <c r="I237" s="39"/>
      <c r="J237" s="39"/>
    </row>
    <row r="238" spans="1:33" s="12" customFormat="1" ht="15.75">
      <c r="A238" s="107" t="s">
        <v>273</v>
      </c>
      <c r="B238" s="5" t="s">
        <v>103</v>
      </c>
      <c r="C238" s="64">
        <v>550</v>
      </c>
      <c r="D238" s="22"/>
      <c r="E238" s="22"/>
      <c r="F238" s="22"/>
      <c r="G238" s="22"/>
      <c r="H238" s="22"/>
      <c r="I238" s="22"/>
      <c r="J238" s="22"/>
    </row>
    <row r="239" spans="1:33" s="12" customFormat="1" ht="15.75">
      <c r="A239" s="107" t="s">
        <v>274</v>
      </c>
      <c r="B239" s="5" t="s">
        <v>104</v>
      </c>
      <c r="C239" s="64">
        <v>400</v>
      </c>
      <c r="D239" s="22"/>
      <c r="E239" s="22"/>
      <c r="F239" s="22"/>
      <c r="G239" s="22"/>
      <c r="H239" s="22"/>
      <c r="I239" s="22"/>
      <c r="J239" s="22"/>
    </row>
    <row r="240" spans="1:33" s="7" customFormat="1" ht="15.75">
      <c r="A240" s="107" t="s">
        <v>275</v>
      </c>
      <c r="B240" s="36" t="s">
        <v>55</v>
      </c>
      <c r="C240" s="66">
        <v>78</v>
      </c>
      <c r="D240" s="39"/>
      <c r="E240" s="39"/>
      <c r="F240" s="39"/>
      <c r="G240" s="39"/>
      <c r="H240" s="39"/>
      <c r="I240" s="39"/>
      <c r="J240" s="39"/>
    </row>
    <row r="241" spans="1:33" s="7" customFormat="1" ht="31.5">
      <c r="A241" s="107" t="s">
        <v>276</v>
      </c>
      <c r="B241" s="47" t="s">
        <v>56</v>
      </c>
      <c r="C241" s="64">
        <v>276</v>
      </c>
      <c r="D241" s="39"/>
      <c r="E241" s="39"/>
      <c r="F241" s="39"/>
      <c r="G241" s="39"/>
      <c r="H241" s="39"/>
      <c r="I241" s="39"/>
      <c r="J241" s="39"/>
    </row>
    <row r="242" spans="1:33" s="7" customFormat="1" ht="15.75">
      <c r="A242" s="107" t="s">
        <v>277</v>
      </c>
      <c r="B242" s="36" t="s">
        <v>57</v>
      </c>
      <c r="C242" s="66">
        <v>414</v>
      </c>
      <c r="D242" s="39"/>
      <c r="E242" s="39"/>
      <c r="F242" s="39"/>
      <c r="G242" s="39"/>
      <c r="H242" s="39"/>
      <c r="I242" s="39"/>
      <c r="J242" s="39"/>
    </row>
    <row r="243" spans="1:33" s="7" customFormat="1" ht="15.75">
      <c r="A243" s="107" t="s">
        <v>278</v>
      </c>
      <c r="B243" s="36" t="s">
        <v>58</v>
      </c>
      <c r="C243" s="66">
        <v>276</v>
      </c>
      <c r="D243" s="39"/>
      <c r="E243" s="39"/>
      <c r="F243" s="39"/>
      <c r="G243" s="39"/>
      <c r="H243" s="39"/>
      <c r="I243" s="39"/>
      <c r="J243" s="39"/>
    </row>
    <row r="244" spans="1:33" s="7" customFormat="1" ht="15.75">
      <c r="A244" s="91" t="s">
        <v>279</v>
      </c>
      <c r="B244" s="36" t="s">
        <v>59</v>
      </c>
      <c r="C244" s="66">
        <v>276</v>
      </c>
      <c r="D244" s="39"/>
      <c r="E244" s="39"/>
      <c r="F244" s="39"/>
      <c r="G244" s="39"/>
      <c r="H244" s="39"/>
      <c r="I244" s="39"/>
      <c r="J244" s="39"/>
    </row>
    <row r="245" spans="1:33" s="7" customFormat="1" ht="16.5" thickBot="1">
      <c r="A245" s="92" t="s">
        <v>280</v>
      </c>
      <c r="B245" s="67" t="s">
        <v>60</v>
      </c>
      <c r="C245" s="68">
        <v>483</v>
      </c>
      <c r="D245" s="39"/>
      <c r="E245" s="39"/>
      <c r="F245" s="39"/>
      <c r="G245" s="39"/>
      <c r="H245" s="39"/>
      <c r="I245" s="39"/>
      <c r="J245" s="39"/>
    </row>
    <row r="246" spans="1:33" s="12" customFormat="1" ht="16.5" thickBot="1">
      <c r="A246" s="106" t="s">
        <v>577</v>
      </c>
      <c r="B246" s="97" t="s">
        <v>46</v>
      </c>
      <c r="C246" s="68">
        <v>150</v>
      </c>
      <c r="D246" s="25"/>
      <c r="E246" s="25"/>
      <c r="F246" s="25"/>
      <c r="G246" s="25"/>
      <c r="H246" s="25"/>
      <c r="I246" s="25"/>
      <c r="J246" s="25"/>
    </row>
    <row r="247" spans="1:33" s="7" customFormat="1" ht="15.75">
      <c r="A247" s="40"/>
      <c r="B247" s="39"/>
      <c r="C247" s="39"/>
      <c r="D247" s="39"/>
      <c r="E247" s="39"/>
      <c r="F247" s="39"/>
      <c r="G247" s="39"/>
      <c r="H247" s="39"/>
      <c r="I247" s="39"/>
      <c r="J247" s="39"/>
    </row>
    <row r="248" spans="1:33" s="7" customFormat="1" ht="15.75">
      <c r="A248" s="99" t="s">
        <v>282</v>
      </c>
      <c r="B248" s="38" t="s">
        <v>283</v>
      </c>
      <c r="C248" s="39"/>
      <c r="D248" s="39"/>
      <c r="E248" s="39"/>
      <c r="F248" s="39"/>
      <c r="G248" s="39"/>
      <c r="H248" s="39"/>
      <c r="I248" s="39"/>
      <c r="J248" s="39"/>
    </row>
    <row r="249" spans="1:33" s="7" customFormat="1" ht="16.5" thickBot="1">
      <c r="A249" s="101"/>
      <c r="B249" s="42"/>
      <c r="C249" s="39"/>
      <c r="D249" s="39"/>
      <c r="E249" s="39"/>
      <c r="F249" s="39"/>
      <c r="G249" s="39"/>
      <c r="H249" s="39"/>
      <c r="I249" s="39"/>
      <c r="J249" s="39"/>
    </row>
    <row r="250" spans="1:33" ht="16.5" customHeight="1">
      <c r="A250" s="253" t="s">
        <v>159</v>
      </c>
      <c r="B250" s="250" t="s">
        <v>63</v>
      </c>
      <c r="C250" s="252" t="s">
        <v>131</v>
      </c>
      <c r="D250" s="19"/>
      <c r="E250" s="19"/>
      <c r="F250" s="19"/>
      <c r="G250" s="19"/>
      <c r="H250" s="19"/>
      <c r="I250" s="32"/>
      <c r="J250" s="233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1:33" ht="16.5" customHeight="1" thickBot="1">
      <c r="A251" s="254"/>
      <c r="B251" s="251"/>
      <c r="C251" s="251"/>
      <c r="D251" s="19"/>
      <c r="E251" s="19"/>
      <c r="F251" s="19"/>
      <c r="G251" s="19"/>
      <c r="H251" s="19"/>
      <c r="I251" s="19"/>
      <c r="J251" s="233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1:33" s="7" customFormat="1" ht="15.75" customHeight="1">
      <c r="A252" s="107" t="s">
        <v>284</v>
      </c>
      <c r="B252" s="46" t="s">
        <v>116</v>
      </c>
      <c r="C252" s="64">
        <v>800</v>
      </c>
      <c r="D252" s="39"/>
      <c r="E252" s="39"/>
      <c r="F252" s="39"/>
      <c r="G252" s="39"/>
      <c r="H252" s="39"/>
      <c r="I252" s="39"/>
      <c r="J252" s="39"/>
    </row>
    <row r="253" spans="1:33" s="7" customFormat="1" ht="15.75" customHeight="1">
      <c r="A253" s="107" t="s">
        <v>285</v>
      </c>
      <c r="B253" s="46" t="s">
        <v>117</v>
      </c>
      <c r="C253" s="64">
        <v>800</v>
      </c>
      <c r="D253" s="39"/>
      <c r="E253" s="39"/>
      <c r="F253" s="39"/>
      <c r="G253" s="39"/>
      <c r="H253" s="39"/>
      <c r="I253" s="39"/>
      <c r="J253" s="39"/>
    </row>
    <row r="254" spans="1:33" s="7" customFormat="1" ht="15.75" customHeight="1">
      <c r="A254" s="107" t="s">
        <v>286</v>
      </c>
      <c r="B254" s="46" t="s">
        <v>119</v>
      </c>
      <c r="C254" s="64">
        <v>650</v>
      </c>
      <c r="D254" s="39"/>
      <c r="E254" s="39"/>
      <c r="F254" s="39"/>
      <c r="G254" s="39"/>
      <c r="H254" s="39"/>
      <c r="I254" s="39"/>
      <c r="J254" s="39"/>
    </row>
    <row r="255" spans="1:33" s="7" customFormat="1" ht="15.75">
      <c r="A255" s="107" t="s">
        <v>287</v>
      </c>
      <c r="B255" s="46" t="s">
        <v>118</v>
      </c>
      <c r="C255" s="64">
        <v>650</v>
      </c>
      <c r="D255" s="39"/>
      <c r="E255" s="39"/>
      <c r="F255" s="39"/>
      <c r="G255" s="39"/>
      <c r="H255" s="39"/>
      <c r="I255" s="39"/>
      <c r="J255" s="39"/>
    </row>
    <row r="256" spans="1:33" s="12" customFormat="1" ht="15.75">
      <c r="A256" s="107" t="s">
        <v>288</v>
      </c>
      <c r="B256" s="5" t="s">
        <v>103</v>
      </c>
      <c r="C256" s="64">
        <v>550</v>
      </c>
      <c r="D256" s="22"/>
      <c r="E256" s="22"/>
      <c r="F256" s="22"/>
      <c r="G256" s="22"/>
      <c r="H256" s="22"/>
      <c r="I256" s="22"/>
      <c r="J256" s="22"/>
    </row>
    <row r="257" spans="1:33" s="12" customFormat="1" ht="15.75">
      <c r="A257" s="107" t="s">
        <v>289</v>
      </c>
      <c r="B257" s="5" t="s">
        <v>104</v>
      </c>
      <c r="C257" s="64">
        <v>400</v>
      </c>
      <c r="D257" s="22"/>
      <c r="E257" s="22"/>
      <c r="F257" s="22"/>
      <c r="G257" s="22"/>
      <c r="H257" s="22"/>
      <c r="I257" s="22"/>
      <c r="J257" s="22"/>
    </row>
    <row r="258" spans="1:33" s="12" customFormat="1" ht="15.75">
      <c r="A258" s="107" t="s">
        <v>290</v>
      </c>
      <c r="B258" s="36" t="s">
        <v>61</v>
      </c>
      <c r="C258" s="66">
        <v>90</v>
      </c>
      <c r="D258" s="22"/>
      <c r="E258" s="22"/>
      <c r="F258" s="22"/>
      <c r="G258" s="22"/>
      <c r="H258" s="22"/>
      <c r="I258" s="22"/>
      <c r="J258" s="22"/>
    </row>
    <row r="259" spans="1:33" s="7" customFormat="1" ht="15.75">
      <c r="A259" s="107" t="s">
        <v>291</v>
      </c>
      <c r="B259" s="36" t="s">
        <v>704</v>
      </c>
      <c r="C259" s="66">
        <v>70</v>
      </c>
      <c r="D259" s="39"/>
      <c r="E259" s="39"/>
      <c r="F259" s="39"/>
      <c r="G259" s="39"/>
      <c r="H259" s="39"/>
      <c r="I259" s="39"/>
      <c r="J259" s="39"/>
    </row>
    <row r="260" spans="1:33" s="7" customFormat="1" ht="15.75">
      <c r="A260" s="107" t="s">
        <v>292</v>
      </c>
      <c r="B260" s="36" t="s">
        <v>24</v>
      </c>
      <c r="C260" s="66">
        <v>32</v>
      </c>
      <c r="D260" s="39"/>
      <c r="E260" s="39"/>
      <c r="F260" s="39"/>
      <c r="G260" s="39"/>
      <c r="H260" s="39"/>
      <c r="I260" s="39"/>
      <c r="J260" s="39"/>
    </row>
    <row r="261" spans="1:33" s="7" customFormat="1" ht="16.5" thickBot="1">
      <c r="A261" s="92" t="s">
        <v>578</v>
      </c>
      <c r="B261" s="67" t="s">
        <v>74</v>
      </c>
      <c r="C261" s="68">
        <v>40</v>
      </c>
      <c r="D261" s="39"/>
      <c r="E261" s="39"/>
      <c r="F261" s="57"/>
      <c r="H261" s="39"/>
      <c r="I261" s="39"/>
      <c r="J261" s="39"/>
    </row>
    <row r="262" spans="1:33" s="12" customFormat="1" ht="16.5" thickBot="1">
      <c r="A262" s="106" t="s">
        <v>649</v>
      </c>
      <c r="B262" s="97" t="s">
        <v>46</v>
      </c>
      <c r="C262" s="68">
        <v>150</v>
      </c>
      <c r="D262" s="25"/>
      <c r="E262" s="25"/>
      <c r="F262" s="25"/>
      <c r="G262" s="25"/>
      <c r="H262" s="25"/>
      <c r="I262" s="25"/>
      <c r="J262" s="25"/>
    </row>
    <row r="263" spans="1:33" s="7" customFormat="1" ht="15.75">
      <c r="A263" s="40"/>
      <c r="B263" s="39"/>
      <c r="C263" s="39"/>
      <c r="D263" s="39"/>
      <c r="E263" s="39"/>
      <c r="F263" s="39"/>
      <c r="G263" s="39"/>
      <c r="H263" s="39"/>
      <c r="I263" s="39"/>
      <c r="J263" s="39"/>
    </row>
    <row r="264" spans="1:33" s="7" customFormat="1" ht="15.75">
      <c r="A264" s="99" t="s">
        <v>293</v>
      </c>
      <c r="B264" s="38" t="s">
        <v>294</v>
      </c>
      <c r="C264" s="39"/>
      <c r="D264" s="39"/>
      <c r="E264" s="39"/>
      <c r="F264" s="39"/>
      <c r="G264" s="39"/>
      <c r="H264" s="39"/>
      <c r="I264" s="39"/>
      <c r="J264" s="39"/>
    </row>
    <row r="265" spans="1:33" s="7" customFormat="1" ht="16.5" thickBot="1">
      <c r="A265" s="101"/>
      <c r="B265" s="42"/>
      <c r="C265" s="39"/>
      <c r="D265" s="39"/>
      <c r="E265" s="39"/>
      <c r="F265" s="39"/>
      <c r="G265" s="39"/>
      <c r="H265" s="39"/>
      <c r="I265" s="39"/>
      <c r="J265" s="39"/>
    </row>
    <row r="266" spans="1:33" ht="16.5" customHeight="1">
      <c r="A266" s="253" t="s">
        <v>159</v>
      </c>
      <c r="B266" s="250" t="s">
        <v>63</v>
      </c>
      <c r="C266" s="252" t="s">
        <v>131</v>
      </c>
      <c r="D266" s="19"/>
      <c r="E266" s="19"/>
      <c r="F266" s="19"/>
      <c r="G266" s="19"/>
      <c r="H266" s="19"/>
      <c r="I266" s="32"/>
      <c r="J266" s="233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1:33" ht="16.5" customHeight="1" thickBot="1">
      <c r="A267" s="254"/>
      <c r="B267" s="251"/>
      <c r="C267" s="251"/>
      <c r="D267" s="19"/>
      <c r="E267" s="19"/>
      <c r="F267" s="19"/>
      <c r="G267" s="19"/>
      <c r="H267" s="19"/>
      <c r="I267" s="19"/>
      <c r="J267" s="233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1:33" s="7" customFormat="1" ht="15.75" customHeight="1">
      <c r="A268" s="104" t="s">
        <v>295</v>
      </c>
      <c r="B268" s="46" t="s">
        <v>116</v>
      </c>
      <c r="C268" s="64">
        <v>800</v>
      </c>
      <c r="D268" s="39"/>
      <c r="E268" s="39"/>
      <c r="F268" s="39"/>
      <c r="G268" s="39"/>
      <c r="H268" s="39"/>
      <c r="I268" s="39"/>
      <c r="J268" s="39"/>
    </row>
    <row r="269" spans="1:33" s="7" customFormat="1" ht="15.75" customHeight="1">
      <c r="A269" s="104" t="s">
        <v>296</v>
      </c>
      <c r="B269" s="46" t="s">
        <v>117</v>
      </c>
      <c r="C269" s="64">
        <v>800</v>
      </c>
      <c r="D269" s="39"/>
      <c r="E269" s="39"/>
      <c r="F269" s="39"/>
      <c r="G269" s="39"/>
      <c r="H269" s="39"/>
      <c r="I269" s="39"/>
      <c r="J269" s="39"/>
    </row>
    <row r="270" spans="1:33" s="7" customFormat="1" ht="15.75" customHeight="1">
      <c r="A270" s="104" t="s">
        <v>297</v>
      </c>
      <c r="B270" s="46" t="s">
        <v>119</v>
      </c>
      <c r="C270" s="64">
        <v>650</v>
      </c>
      <c r="D270" s="39"/>
      <c r="E270" s="39"/>
      <c r="F270" s="39"/>
      <c r="G270" s="39"/>
      <c r="H270" s="39"/>
      <c r="I270" s="39"/>
      <c r="J270" s="39"/>
    </row>
    <row r="271" spans="1:33" s="7" customFormat="1" ht="15.75">
      <c r="A271" s="104" t="s">
        <v>298</v>
      </c>
      <c r="B271" s="46" t="s">
        <v>118</v>
      </c>
      <c r="C271" s="64">
        <v>650</v>
      </c>
      <c r="D271" s="39"/>
      <c r="E271" s="39"/>
      <c r="F271" s="39"/>
      <c r="G271" s="39"/>
      <c r="H271" s="39"/>
      <c r="I271" s="39"/>
      <c r="J271" s="39"/>
    </row>
    <row r="272" spans="1:33" s="7" customFormat="1" ht="15.75">
      <c r="A272" s="104" t="s">
        <v>299</v>
      </c>
      <c r="B272" s="5" t="s">
        <v>103</v>
      </c>
      <c r="C272" s="64">
        <v>550</v>
      </c>
      <c r="D272" s="39"/>
      <c r="E272" s="39"/>
      <c r="F272" s="39"/>
      <c r="G272" s="39"/>
      <c r="H272" s="39"/>
      <c r="I272" s="39"/>
      <c r="J272" s="39"/>
    </row>
    <row r="273" spans="1:33" s="7" customFormat="1" ht="16.5" thickBot="1">
      <c r="A273" s="106" t="s">
        <v>300</v>
      </c>
      <c r="B273" s="105" t="s">
        <v>104</v>
      </c>
      <c r="C273" s="75">
        <v>400</v>
      </c>
      <c r="D273" s="39"/>
      <c r="E273" s="39"/>
      <c r="F273" s="39"/>
      <c r="G273" s="39"/>
      <c r="H273" s="39"/>
      <c r="I273" s="39"/>
      <c r="J273" s="39"/>
    </row>
    <row r="274" spans="1:33" s="12" customFormat="1" ht="16.5" thickBot="1">
      <c r="A274" s="106" t="s">
        <v>579</v>
      </c>
      <c r="B274" s="97" t="s">
        <v>46</v>
      </c>
      <c r="C274" s="68">
        <v>150</v>
      </c>
      <c r="D274" s="25"/>
      <c r="E274" s="25"/>
      <c r="F274" s="25"/>
      <c r="G274" s="25"/>
      <c r="H274" s="25"/>
      <c r="I274" s="25"/>
      <c r="J274" s="25"/>
    </row>
    <row r="275" spans="1:33" s="7" customFormat="1" ht="15.75">
      <c r="A275" s="1"/>
      <c r="B275" s="30"/>
      <c r="C275" s="20"/>
      <c r="D275" s="21"/>
      <c r="E275" s="14"/>
      <c r="G275" s="12"/>
      <c r="H275" s="12"/>
      <c r="I275" s="12"/>
      <c r="J275" s="12"/>
      <c r="K275" s="16"/>
      <c r="P275" s="11"/>
      <c r="Q275" s="11"/>
      <c r="R275" s="11"/>
    </row>
    <row r="276" spans="1:33" s="7" customFormat="1" ht="15.75">
      <c r="A276" s="108" t="s">
        <v>302</v>
      </c>
      <c r="B276" s="14" t="s">
        <v>301</v>
      </c>
      <c r="E276" s="1"/>
      <c r="F276" s="1"/>
      <c r="G276" s="1"/>
      <c r="H276" s="1"/>
      <c r="I276" s="1"/>
      <c r="K276" s="18"/>
    </row>
    <row r="277" spans="1:33" s="1" customFormat="1" ht="16.5" thickBot="1">
      <c r="A277" s="109"/>
      <c r="B277" s="6"/>
      <c r="C277" s="7"/>
      <c r="D277" s="7"/>
      <c r="J277" s="7"/>
      <c r="K277" s="18"/>
      <c r="L277" s="7"/>
      <c r="M277" s="7"/>
      <c r="N277" s="7"/>
      <c r="O277" s="7"/>
      <c r="P277" s="7"/>
    </row>
    <row r="278" spans="1:33" ht="16.5" customHeight="1">
      <c r="A278" s="253" t="s">
        <v>159</v>
      </c>
      <c r="B278" s="250" t="s">
        <v>63</v>
      </c>
      <c r="C278" s="252" t="s">
        <v>131</v>
      </c>
      <c r="D278" s="19"/>
      <c r="E278" s="19"/>
      <c r="F278" s="19"/>
      <c r="G278" s="19"/>
      <c r="H278" s="19"/>
      <c r="I278" s="32"/>
      <c r="J278" s="233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spans="1:33" ht="16.5" customHeight="1" thickBot="1">
      <c r="A279" s="254"/>
      <c r="B279" s="251"/>
      <c r="C279" s="251"/>
      <c r="D279" s="19"/>
      <c r="E279" s="19"/>
      <c r="F279" s="19"/>
      <c r="G279" s="19"/>
      <c r="H279" s="19"/>
      <c r="I279" s="19"/>
      <c r="J279" s="233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1:33" s="7" customFormat="1" ht="15.75" customHeight="1">
      <c r="A280" s="107" t="s">
        <v>303</v>
      </c>
      <c r="B280" s="46" t="s">
        <v>116</v>
      </c>
      <c r="C280" s="64">
        <v>800</v>
      </c>
      <c r="D280" s="4"/>
      <c r="E280" s="2"/>
      <c r="F280" s="2"/>
      <c r="G280" s="2"/>
      <c r="H280" s="2"/>
      <c r="I280" s="2"/>
      <c r="J280" s="4"/>
      <c r="K280" s="4"/>
      <c r="L280" s="2"/>
      <c r="M280" s="2"/>
      <c r="N280" s="2"/>
      <c r="O280" s="4"/>
    </row>
    <row r="281" spans="1:33" s="7" customFormat="1" ht="15.75" customHeight="1">
      <c r="A281" s="107" t="s">
        <v>304</v>
      </c>
      <c r="B281" s="46" t="s">
        <v>120</v>
      </c>
      <c r="C281" s="64">
        <v>800</v>
      </c>
      <c r="D281" s="4"/>
      <c r="E281" s="2"/>
      <c r="F281" s="2"/>
      <c r="G281" s="2"/>
      <c r="H281" s="2"/>
      <c r="I281" s="2"/>
      <c r="J281" s="4"/>
      <c r="K281" s="4"/>
      <c r="L281" s="2"/>
      <c r="M281" s="2"/>
      <c r="N281" s="2"/>
      <c r="O281" s="4"/>
    </row>
    <row r="282" spans="1:33" s="7" customFormat="1" ht="15.75" customHeight="1">
      <c r="A282" s="107" t="s">
        <v>305</v>
      </c>
      <c r="B282" s="46" t="s">
        <v>119</v>
      </c>
      <c r="C282" s="64">
        <v>650</v>
      </c>
      <c r="D282" s="4"/>
      <c r="E282" s="2"/>
      <c r="F282" s="2"/>
      <c r="G282" s="2"/>
      <c r="H282" s="2"/>
      <c r="I282" s="2"/>
      <c r="J282" s="4"/>
      <c r="K282" s="4"/>
      <c r="L282" s="4"/>
      <c r="M282" s="4"/>
      <c r="N282" s="4"/>
      <c r="O282" s="4"/>
    </row>
    <row r="283" spans="1:33" s="7" customFormat="1" ht="15.75">
      <c r="A283" s="91" t="s">
        <v>306</v>
      </c>
      <c r="B283" s="46" t="s">
        <v>118</v>
      </c>
      <c r="C283" s="64">
        <v>650</v>
      </c>
      <c r="D283" s="4"/>
      <c r="E283" s="2"/>
      <c r="F283" s="2"/>
      <c r="G283" s="2"/>
      <c r="H283" s="2"/>
      <c r="I283" s="2"/>
      <c r="J283" s="4"/>
      <c r="K283" s="4"/>
      <c r="L283" s="4"/>
      <c r="M283" s="4"/>
      <c r="N283" s="4"/>
      <c r="O283" s="4"/>
    </row>
    <row r="284" spans="1:33" s="7" customFormat="1" ht="15.75">
      <c r="A284" s="91" t="s">
        <v>307</v>
      </c>
      <c r="B284" s="5" t="s">
        <v>103</v>
      </c>
      <c r="C284" s="64">
        <v>550</v>
      </c>
      <c r="D284" s="4"/>
      <c r="E284" s="2"/>
      <c r="F284" s="2"/>
      <c r="G284" s="2"/>
      <c r="H284" s="2"/>
      <c r="I284" s="2"/>
      <c r="J284" s="4"/>
      <c r="K284" s="4"/>
      <c r="L284" s="4"/>
      <c r="M284" s="4"/>
      <c r="N284" s="4"/>
      <c r="O284" s="4"/>
    </row>
    <row r="285" spans="1:33" s="7" customFormat="1" ht="16.5" thickBot="1">
      <c r="A285" s="92" t="s">
        <v>308</v>
      </c>
      <c r="B285" s="105" t="s">
        <v>104</v>
      </c>
      <c r="C285" s="75">
        <v>400</v>
      </c>
      <c r="D285" s="4"/>
      <c r="E285" s="2"/>
      <c r="F285" s="2"/>
      <c r="G285" s="2"/>
      <c r="H285" s="2"/>
      <c r="I285" s="2"/>
      <c r="J285" s="4"/>
      <c r="K285" s="4"/>
      <c r="L285" s="4"/>
      <c r="M285" s="4"/>
      <c r="N285" s="4"/>
      <c r="O285" s="4"/>
    </row>
    <row r="286" spans="1:33" s="12" customFormat="1" ht="16.5" thickBot="1">
      <c r="A286" s="106" t="s">
        <v>580</v>
      </c>
      <c r="B286" s="97" t="s">
        <v>46</v>
      </c>
      <c r="C286" s="68">
        <v>150</v>
      </c>
      <c r="D286" s="25"/>
      <c r="E286" s="25"/>
      <c r="F286" s="25"/>
      <c r="G286" s="25"/>
      <c r="H286" s="25"/>
      <c r="I286" s="25"/>
      <c r="J286" s="25"/>
    </row>
    <row r="287" spans="1:33" s="7" customFormat="1" ht="15.75">
      <c r="A287" s="31"/>
      <c r="B287" s="50"/>
      <c r="C287" s="13"/>
      <c r="D287" s="4"/>
      <c r="E287" s="2"/>
      <c r="F287" s="2"/>
      <c r="G287" s="2"/>
      <c r="H287" s="2"/>
      <c r="I287" s="2"/>
      <c r="J287" s="4"/>
      <c r="K287" s="4"/>
      <c r="L287" s="4"/>
      <c r="M287" s="4"/>
      <c r="N287" s="4"/>
      <c r="O287" s="4"/>
    </row>
    <row r="288" spans="1:33" s="12" customFormat="1" ht="15.75">
      <c r="A288" s="99" t="s">
        <v>310</v>
      </c>
      <c r="B288" s="38" t="s">
        <v>309</v>
      </c>
      <c r="C288" s="39"/>
      <c r="D288" s="25"/>
      <c r="E288" s="25"/>
      <c r="F288" s="25"/>
      <c r="G288" s="25"/>
      <c r="H288" s="25"/>
      <c r="I288" s="25"/>
      <c r="J288" s="25"/>
      <c r="K288" s="19"/>
      <c r="L288" s="19"/>
      <c r="M288" s="19"/>
      <c r="N288" s="19"/>
      <c r="O288" s="19"/>
    </row>
    <row r="289" spans="1:33" s="12" customFormat="1" ht="16.5" thickBot="1">
      <c r="A289" s="101"/>
      <c r="B289" s="42"/>
      <c r="C289" s="39"/>
      <c r="D289" s="25"/>
      <c r="E289" s="25"/>
      <c r="F289" s="25"/>
      <c r="G289" s="25"/>
      <c r="H289" s="25"/>
      <c r="I289" s="25"/>
      <c r="J289" s="25"/>
      <c r="K289" s="19"/>
      <c r="L289" s="19"/>
      <c r="M289" s="19"/>
      <c r="N289" s="19"/>
      <c r="O289" s="19"/>
    </row>
    <row r="290" spans="1:33" ht="16.5" customHeight="1">
      <c r="A290" s="253" t="s">
        <v>159</v>
      </c>
      <c r="B290" s="250" t="s">
        <v>63</v>
      </c>
      <c r="C290" s="252" t="s">
        <v>131</v>
      </c>
      <c r="D290" s="19"/>
      <c r="E290" s="19"/>
      <c r="F290" s="19"/>
      <c r="G290" s="19"/>
      <c r="H290" s="19"/>
      <c r="I290" s="32"/>
      <c r="J290" s="233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spans="1:33" ht="16.5" customHeight="1" thickBot="1">
      <c r="A291" s="254"/>
      <c r="B291" s="251"/>
      <c r="C291" s="251"/>
      <c r="D291" s="19"/>
      <c r="E291" s="19"/>
      <c r="F291" s="19"/>
      <c r="G291" s="19"/>
      <c r="H291" s="19"/>
      <c r="I291" s="19"/>
      <c r="J291" s="233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1:33" s="12" customFormat="1" ht="15.75" customHeight="1">
      <c r="A292" s="104" t="s">
        <v>311</v>
      </c>
      <c r="B292" s="46" t="s">
        <v>116</v>
      </c>
      <c r="C292" s="64">
        <v>800</v>
      </c>
      <c r="D292" s="22"/>
      <c r="E292" s="22"/>
      <c r="F292" s="22"/>
      <c r="G292" s="22"/>
      <c r="H292" s="22"/>
      <c r="I292" s="22"/>
      <c r="J292" s="22"/>
    </row>
    <row r="293" spans="1:33" s="12" customFormat="1" ht="15.75" customHeight="1">
      <c r="A293" s="104" t="s">
        <v>312</v>
      </c>
      <c r="B293" s="46" t="s">
        <v>117</v>
      </c>
      <c r="C293" s="64">
        <v>800</v>
      </c>
      <c r="D293" s="22"/>
      <c r="E293" s="22"/>
      <c r="F293" s="22"/>
      <c r="G293" s="22"/>
      <c r="H293" s="22"/>
      <c r="I293" s="22"/>
      <c r="J293" s="22"/>
    </row>
    <row r="294" spans="1:33" s="12" customFormat="1" ht="15.75" customHeight="1">
      <c r="A294" s="104" t="s">
        <v>313</v>
      </c>
      <c r="B294" s="46" t="s">
        <v>119</v>
      </c>
      <c r="C294" s="64">
        <v>650</v>
      </c>
      <c r="D294" s="22"/>
      <c r="E294" s="22"/>
      <c r="F294" s="22"/>
      <c r="G294" s="22"/>
      <c r="H294" s="22"/>
      <c r="I294" s="22"/>
      <c r="J294" s="22"/>
    </row>
    <row r="295" spans="1:33" s="12" customFormat="1" ht="15.75">
      <c r="A295" s="104" t="s">
        <v>314</v>
      </c>
      <c r="B295" s="46" t="s">
        <v>118</v>
      </c>
      <c r="C295" s="64">
        <v>650</v>
      </c>
      <c r="D295" s="22"/>
      <c r="E295" s="22"/>
      <c r="F295" s="22"/>
      <c r="G295" s="22"/>
      <c r="H295" s="22"/>
      <c r="I295" s="22"/>
      <c r="J295" s="22"/>
    </row>
    <row r="296" spans="1:33" s="12" customFormat="1" ht="15.75">
      <c r="A296" s="104" t="s">
        <v>315</v>
      </c>
      <c r="B296" s="5" t="s">
        <v>103</v>
      </c>
      <c r="C296" s="64">
        <v>550</v>
      </c>
      <c r="D296" s="22"/>
      <c r="E296" s="22"/>
      <c r="F296" s="22"/>
      <c r="G296" s="22"/>
      <c r="H296" s="22"/>
      <c r="I296" s="22"/>
      <c r="J296" s="22"/>
    </row>
    <row r="297" spans="1:33" s="12" customFormat="1" ht="16.5" thickBot="1">
      <c r="A297" s="96" t="s">
        <v>316</v>
      </c>
      <c r="B297" s="105" t="s">
        <v>104</v>
      </c>
      <c r="C297" s="75">
        <v>400</v>
      </c>
      <c r="D297" s="22"/>
      <c r="E297" s="22"/>
      <c r="F297" s="22"/>
      <c r="G297" s="22"/>
      <c r="H297" s="22"/>
      <c r="I297" s="22"/>
      <c r="J297" s="22"/>
    </row>
    <row r="298" spans="1:33" s="12" customFormat="1" ht="16.5" thickBot="1">
      <c r="A298" s="106" t="s">
        <v>581</v>
      </c>
      <c r="B298" s="97" t="s">
        <v>46</v>
      </c>
      <c r="C298" s="68">
        <v>150</v>
      </c>
      <c r="D298" s="25"/>
      <c r="E298" s="25"/>
      <c r="F298" s="25"/>
      <c r="G298" s="25"/>
      <c r="H298" s="25"/>
      <c r="I298" s="25"/>
      <c r="J298" s="25"/>
    </row>
    <row r="299" spans="1:33" s="12" customFormat="1" ht="15.75">
      <c r="A299" s="48"/>
      <c r="B299" s="50"/>
      <c r="C299" s="50"/>
      <c r="D299" s="22"/>
      <c r="E299" s="22"/>
      <c r="F299" s="22"/>
      <c r="G299" s="22"/>
      <c r="H299" s="22"/>
      <c r="I299" s="22"/>
      <c r="J299" s="22"/>
    </row>
    <row r="300" spans="1:33" s="12" customFormat="1" ht="15.75">
      <c r="A300" s="99" t="s">
        <v>317</v>
      </c>
      <c r="B300" s="38" t="s">
        <v>318</v>
      </c>
      <c r="C300" s="39"/>
      <c r="D300" s="22"/>
      <c r="E300" s="22"/>
      <c r="F300" s="22"/>
      <c r="G300" s="22"/>
      <c r="H300" s="22"/>
      <c r="I300" s="22"/>
      <c r="J300" s="22"/>
    </row>
    <row r="301" spans="1:33" s="12" customFormat="1" ht="16.5" thickBot="1">
      <c r="A301" s="101"/>
      <c r="B301" s="42"/>
      <c r="C301" s="39"/>
      <c r="D301" s="22"/>
      <c r="E301" s="22"/>
      <c r="F301" s="22"/>
      <c r="G301" s="22"/>
      <c r="H301" s="22"/>
      <c r="I301" s="22"/>
      <c r="J301" s="22"/>
    </row>
    <row r="302" spans="1:33" ht="16.5" customHeight="1">
      <c r="A302" s="253" t="s">
        <v>159</v>
      </c>
      <c r="B302" s="250" t="s">
        <v>63</v>
      </c>
      <c r="C302" s="252" t="s">
        <v>131</v>
      </c>
      <c r="D302" s="19"/>
      <c r="E302" s="19"/>
      <c r="F302" s="19"/>
      <c r="G302" s="19"/>
      <c r="H302" s="19"/>
      <c r="I302" s="32"/>
      <c r="J302" s="233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spans="1:33" ht="16.5" customHeight="1" thickBot="1">
      <c r="A303" s="254"/>
      <c r="B303" s="251"/>
      <c r="C303" s="251"/>
      <c r="D303" s="19"/>
      <c r="E303" s="19"/>
      <c r="F303" s="19"/>
      <c r="G303" s="19"/>
      <c r="H303" s="19"/>
      <c r="I303" s="19"/>
      <c r="J303" s="233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1:33" s="12" customFormat="1" ht="15.75" customHeight="1">
      <c r="A304" s="104" t="s">
        <v>319</v>
      </c>
      <c r="B304" s="46" t="s">
        <v>116</v>
      </c>
      <c r="C304" s="64">
        <v>800</v>
      </c>
      <c r="D304" s="22"/>
      <c r="E304" s="22"/>
      <c r="F304" s="22"/>
      <c r="G304" s="22"/>
      <c r="H304" s="22"/>
      <c r="I304" s="22"/>
      <c r="J304" s="22"/>
    </row>
    <row r="305" spans="1:33" s="12" customFormat="1" ht="15.75" customHeight="1">
      <c r="A305" s="104" t="s">
        <v>320</v>
      </c>
      <c r="B305" s="46" t="s">
        <v>117</v>
      </c>
      <c r="C305" s="64">
        <v>800</v>
      </c>
      <c r="D305" s="22"/>
      <c r="E305" s="22"/>
      <c r="F305" s="22"/>
      <c r="G305" s="22"/>
      <c r="H305" s="22"/>
      <c r="I305" s="22"/>
      <c r="J305" s="22"/>
    </row>
    <row r="306" spans="1:33" s="12" customFormat="1" ht="15.75" customHeight="1">
      <c r="A306" s="104" t="s">
        <v>321</v>
      </c>
      <c r="B306" s="46" t="s">
        <v>119</v>
      </c>
      <c r="C306" s="64">
        <v>650</v>
      </c>
      <c r="D306" s="22"/>
      <c r="E306" s="22"/>
      <c r="F306" s="22"/>
      <c r="G306" s="22"/>
      <c r="H306" s="22"/>
      <c r="I306" s="22"/>
      <c r="J306" s="22"/>
    </row>
    <row r="307" spans="1:33" s="12" customFormat="1" ht="15.75">
      <c r="A307" s="104" t="s">
        <v>322</v>
      </c>
      <c r="B307" s="46" t="s">
        <v>118</v>
      </c>
      <c r="C307" s="64">
        <v>650</v>
      </c>
      <c r="D307" s="22"/>
      <c r="E307" s="22"/>
      <c r="F307" s="22"/>
      <c r="G307" s="22"/>
      <c r="H307" s="22"/>
      <c r="I307" s="22"/>
      <c r="J307" s="22"/>
    </row>
    <row r="308" spans="1:33" s="12" customFormat="1" ht="15.75">
      <c r="A308" s="104" t="s">
        <v>323</v>
      </c>
      <c r="B308" s="5" t="s">
        <v>103</v>
      </c>
      <c r="C308" s="64">
        <v>550</v>
      </c>
      <c r="D308" s="22"/>
      <c r="E308" s="22"/>
      <c r="F308" s="22"/>
      <c r="G308" s="22"/>
      <c r="H308" s="22"/>
      <c r="I308" s="22"/>
      <c r="J308" s="22"/>
    </row>
    <row r="309" spans="1:33" s="12" customFormat="1" ht="16.5" thickBot="1">
      <c r="A309" s="96" t="s">
        <v>324</v>
      </c>
      <c r="B309" s="105" t="s">
        <v>104</v>
      </c>
      <c r="C309" s="75">
        <v>400</v>
      </c>
      <c r="D309" s="22"/>
      <c r="E309" s="22"/>
      <c r="F309" s="22"/>
      <c r="G309" s="22"/>
      <c r="H309" s="22"/>
      <c r="I309" s="22"/>
      <c r="J309" s="22"/>
    </row>
    <row r="310" spans="1:33" s="12" customFormat="1" ht="16.5" thickBot="1">
      <c r="A310" s="106" t="s">
        <v>582</v>
      </c>
      <c r="B310" s="97" t="s">
        <v>46</v>
      </c>
      <c r="C310" s="68">
        <v>150</v>
      </c>
      <c r="D310" s="25"/>
      <c r="E310" s="25"/>
      <c r="F310" s="25"/>
      <c r="G310" s="25"/>
      <c r="H310" s="25"/>
      <c r="I310" s="25"/>
      <c r="J310" s="25"/>
    </row>
    <row r="311" spans="1:33" s="12" customFormat="1" ht="15.75">
      <c r="A311" s="41"/>
      <c r="B311" s="7"/>
      <c r="C311" s="39"/>
      <c r="D311" s="22"/>
      <c r="E311" s="22"/>
      <c r="F311" s="22"/>
      <c r="G311" s="22"/>
      <c r="H311" s="22"/>
      <c r="I311" s="22"/>
      <c r="J311" s="22"/>
    </row>
    <row r="312" spans="1:33" s="12" customFormat="1" ht="15.75">
      <c r="A312" s="99" t="s">
        <v>325</v>
      </c>
      <c r="B312" s="38" t="s">
        <v>97</v>
      </c>
      <c r="C312" s="39"/>
      <c r="D312" s="22"/>
      <c r="E312" s="22"/>
      <c r="F312" s="22"/>
      <c r="G312" s="22"/>
      <c r="H312" s="22"/>
      <c r="I312" s="22"/>
      <c r="J312" s="22"/>
    </row>
    <row r="313" spans="1:33" s="12" customFormat="1" ht="16.5" thickBot="1">
      <c r="A313" s="101"/>
      <c r="B313" s="42"/>
      <c r="C313" s="39"/>
      <c r="D313" s="22"/>
      <c r="E313" s="22"/>
      <c r="F313" s="22"/>
      <c r="G313" s="22"/>
      <c r="H313" s="22"/>
      <c r="I313" s="22"/>
      <c r="J313" s="22"/>
    </row>
    <row r="314" spans="1:33" ht="16.5" customHeight="1">
      <c r="A314" s="253" t="s">
        <v>159</v>
      </c>
      <c r="B314" s="250" t="s">
        <v>63</v>
      </c>
      <c r="C314" s="252" t="s">
        <v>131</v>
      </c>
      <c r="D314" s="19"/>
      <c r="E314" s="19"/>
      <c r="F314" s="19"/>
      <c r="G314" s="19"/>
      <c r="H314" s="19"/>
      <c r="I314" s="32"/>
      <c r="J314" s="233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spans="1:33" ht="16.5" customHeight="1" thickBot="1">
      <c r="A315" s="254"/>
      <c r="B315" s="251"/>
      <c r="C315" s="251"/>
      <c r="D315" s="19"/>
      <c r="E315" s="19"/>
      <c r="F315" s="19"/>
      <c r="G315" s="19"/>
      <c r="H315" s="19"/>
      <c r="I315" s="19"/>
      <c r="J315" s="233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spans="1:33" s="12" customFormat="1" ht="15.75">
      <c r="A316" s="95" t="s">
        <v>326</v>
      </c>
      <c r="B316" s="36" t="s">
        <v>62</v>
      </c>
      <c r="C316" s="66">
        <v>215</v>
      </c>
      <c r="D316" s="22"/>
      <c r="E316" s="22"/>
      <c r="F316" s="22"/>
      <c r="G316" s="22"/>
      <c r="H316" s="22"/>
      <c r="I316" s="22"/>
      <c r="J316" s="22"/>
    </row>
    <row r="317" spans="1:33" s="12" customFormat="1" ht="15.75">
      <c r="A317" s="95" t="s">
        <v>327</v>
      </c>
      <c r="B317" s="36" t="s">
        <v>98</v>
      </c>
      <c r="C317" s="66">
        <v>215</v>
      </c>
      <c r="D317" s="22"/>
      <c r="E317" s="22"/>
      <c r="F317" s="22"/>
      <c r="G317" s="22"/>
      <c r="H317" s="22"/>
      <c r="I317" s="22"/>
      <c r="J317" s="22"/>
    </row>
    <row r="318" spans="1:33" s="12" customFormat="1" ht="15.75">
      <c r="A318" s="95" t="s">
        <v>682</v>
      </c>
      <c r="B318" s="36" t="s">
        <v>705</v>
      </c>
      <c r="C318" s="66">
        <v>35</v>
      </c>
      <c r="D318" s="22"/>
      <c r="E318" s="22"/>
      <c r="F318" s="22"/>
      <c r="G318" s="22"/>
      <c r="H318" s="22"/>
      <c r="I318" s="22"/>
      <c r="J318" s="22"/>
    </row>
    <row r="319" spans="1:33" s="12" customFormat="1" ht="16.5" thickBot="1">
      <c r="A319" s="96" t="s">
        <v>683</v>
      </c>
      <c r="B319" s="67" t="s">
        <v>706</v>
      </c>
      <c r="C319" s="68">
        <v>35</v>
      </c>
      <c r="D319" s="22"/>
      <c r="E319" s="22"/>
      <c r="F319" s="22"/>
      <c r="G319" s="22"/>
      <c r="H319" s="22"/>
      <c r="I319" s="22"/>
      <c r="J319" s="22"/>
    </row>
    <row r="320" spans="1:33" s="7" customFormat="1" ht="15.75">
      <c r="A320" s="1"/>
      <c r="B320" s="30"/>
      <c r="C320" s="20"/>
      <c r="D320" s="21"/>
      <c r="E320" s="14"/>
      <c r="G320" s="12"/>
      <c r="H320" s="12"/>
      <c r="I320" s="12"/>
      <c r="J320" s="12"/>
      <c r="K320" s="16"/>
      <c r="P320" s="11"/>
      <c r="Q320" s="11"/>
      <c r="R320" s="11"/>
    </row>
    <row r="321" spans="1:33" s="12" customFormat="1" ht="15.75">
      <c r="A321" s="99" t="s">
        <v>328</v>
      </c>
      <c r="B321" s="38" t="s">
        <v>512</v>
      </c>
      <c r="C321" s="39"/>
      <c r="D321" s="22"/>
      <c r="E321" s="22"/>
      <c r="F321" s="22"/>
      <c r="G321" s="22"/>
      <c r="H321" s="22"/>
      <c r="I321" s="22"/>
      <c r="J321" s="22"/>
    </row>
    <row r="322" spans="1:33" s="12" customFormat="1" ht="16.5" thickBot="1">
      <c r="A322" s="101"/>
      <c r="B322" s="42"/>
      <c r="C322" s="39"/>
      <c r="D322" s="22"/>
      <c r="E322" s="22"/>
      <c r="F322" s="22"/>
      <c r="G322" s="22"/>
      <c r="H322" s="22"/>
      <c r="I322" s="22"/>
      <c r="J322" s="22"/>
    </row>
    <row r="323" spans="1:33" ht="16.5" customHeight="1">
      <c r="A323" s="253" t="s">
        <v>159</v>
      </c>
      <c r="B323" s="250" t="s">
        <v>63</v>
      </c>
      <c r="C323" s="252" t="s">
        <v>131</v>
      </c>
      <c r="D323" s="19"/>
      <c r="E323" s="19"/>
      <c r="F323" s="19"/>
      <c r="G323" s="19"/>
      <c r="H323" s="19"/>
      <c r="I323" s="32"/>
      <c r="J323" s="233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</row>
    <row r="324" spans="1:33" ht="16.5" customHeight="1" thickBot="1">
      <c r="A324" s="254"/>
      <c r="B324" s="251"/>
      <c r="C324" s="251"/>
      <c r="D324" s="19"/>
      <c r="E324" s="19"/>
      <c r="F324" s="19"/>
      <c r="G324" s="19"/>
      <c r="H324" s="19"/>
      <c r="I324" s="19"/>
      <c r="J324" s="233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spans="1:33" s="12" customFormat="1" ht="15.75" customHeight="1">
      <c r="A325" s="104" t="s">
        <v>520</v>
      </c>
      <c r="B325" s="46" t="s">
        <v>116</v>
      </c>
      <c r="C325" s="64">
        <v>800</v>
      </c>
      <c r="D325" s="22"/>
      <c r="E325" s="22"/>
      <c r="F325" s="22"/>
      <c r="G325" s="22"/>
      <c r="H325" s="22"/>
      <c r="I325" s="22"/>
      <c r="J325" s="22"/>
    </row>
    <row r="326" spans="1:33" s="12" customFormat="1" ht="15.75" customHeight="1">
      <c r="A326" s="104" t="s">
        <v>329</v>
      </c>
      <c r="B326" s="46" t="s">
        <v>117</v>
      </c>
      <c r="C326" s="64">
        <v>800</v>
      </c>
      <c r="D326" s="22"/>
      <c r="E326" s="22"/>
      <c r="F326" s="22"/>
      <c r="G326" s="22"/>
      <c r="H326" s="22"/>
      <c r="I326" s="22"/>
      <c r="J326" s="22"/>
    </row>
    <row r="327" spans="1:33" s="12" customFormat="1" ht="15.75" customHeight="1">
      <c r="A327" s="104" t="s">
        <v>330</v>
      </c>
      <c r="B327" s="46" t="s">
        <v>119</v>
      </c>
      <c r="C327" s="64">
        <v>650</v>
      </c>
      <c r="D327" s="22"/>
      <c r="E327" s="22"/>
      <c r="F327" s="22"/>
      <c r="G327" s="22"/>
      <c r="H327" s="22"/>
      <c r="I327" s="22"/>
      <c r="J327" s="22"/>
    </row>
    <row r="328" spans="1:33" s="12" customFormat="1" ht="15.75">
      <c r="A328" s="104" t="s">
        <v>331</v>
      </c>
      <c r="B328" s="46" t="s">
        <v>118</v>
      </c>
      <c r="C328" s="64">
        <v>650</v>
      </c>
      <c r="D328" s="22"/>
      <c r="E328" s="22"/>
      <c r="F328" s="22"/>
      <c r="G328" s="22"/>
      <c r="H328" s="22"/>
      <c r="I328" s="22"/>
      <c r="J328" s="22"/>
    </row>
    <row r="329" spans="1:33" s="12" customFormat="1" ht="15.75">
      <c r="A329" s="104" t="s">
        <v>332</v>
      </c>
      <c r="B329" s="5" t="s">
        <v>103</v>
      </c>
      <c r="C329" s="64">
        <v>550</v>
      </c>
      <c r="D329" s="22"/>
      <c r="E329" s="22"/>
      <c r="F329" s="22"/>
      <c r="G329" s="22"/>
      <c r="H329" s="22"/>
      <c r="I329" s="22"/>
      <c r="J329" s="22"/>
    </row>
    <row r="330" spans="1:33" s="12" customFormat="1" ht="15.75">
      <c r="A330" s="95" t="s">
        <v>333</v>
      </c>
      <c r="B330" s="5" t="s">
        <v>104</v>
      </c>
      <c r="C330" s="64">
        <v>400</v>
      </c>
      <c r="D330" s="22"/>
      <c r="E330" s="22"/>
      <c r="F330" s="22"/>
      <c r="G330" s="22"/>
      <c r="H330" s="22"/>
      <c r="I330" s="22"/>
      <c r="J330" s="22"/>
    </row>
    <row r="331" spans="1:33" s="12" customFormat="1" ht="15.75">
      <c r="A331" s="151"/>
      <c r="B331" s="257" t="s">
        <v>338</v>
      </c>
      <c r="C331" s="258"/>
      <c r="D331" s="22"/>
      <c r="E331" s="22"/>
      <c r="F331" s="22"/>
      <c r="G331" s="22"/>
      <c r="H331" s="22"/>
      <c r="I331" s="22"/>
      <c r="J331" s="22"/>
    </row>
    <row r="332" spans="1:33" s="12" customFormat="1" ht="15.75">
      <c r="A332" s="95" t="s">
        <v>521</v>
      </c>
      <c r="B332" s="36" t="s">
        <v>25</v>
      </c>
      <c r="C332" s="66">
        <v>300</v>
      </c>
      <c r="D332" s="22"/>
      <c r="E332" s="22"/>
      <c r="F332" s="22"/>
      <c r="G332" s="22"/>
      <c r="H332" s="22"/>
      <c r="I332" s="22"/>
      <c r="J332" s="22"/>
    </row>
    <row r="333" spans="1:33" s="12" customFormat="1" ht="15.75">
      <c r="A333" s="95" t="s">
        <v>522</v>
      </c>
      <c r="B333" s="36" t="s">
        <v>26</v>
      </c>
      <c r="C333" s="66">
        <v>300</v>
      </c>
      <c r="D333" s="22"/>
      <c r="E333" s="22"/>
      <c r="F333" s="22"/>
      <c r="G333" s="22"/>
      <c r="H333" s="22"/>
      <c r="I333" s="22"/>
      <c r="J333" s="22"/>
    </row>
    <row r="334" spans="1:33" s="12" customFormat="1" ht="15.75">
      <c r="A334" s="95" t="s">
        <v>523</v>
      </c>
      <c r="B334" s="36" t="s">
        <v>27</v>
      </c>
      <c r="C334" s="66">
        <v>300</v>
      </c>
      <c r="D334" s="22"/>
      <c r="E334" s="22"/>
      <c r="F334" s="22"/>
      <c r="G334" s="22"/>
      <c r="H334" s="22"/>
      <c r="I334" s="22"/>
      <c r="J334" s="22"/>
    </row>
    <row r="335" spans="1:33" s="12" customFormat="1" ht="15.75">
      <c r="A335" s="95" t="s">
        <v>524</v>
      </c>
      <c r="B335" s="36" t="s">
        <v>28</v>
      </c>
      <c r="C335" s="66">
        <v>300</v>
      </c>
      <c r="D335" s="22"/>
      <c r="E335" s="22"/>
      <c r="F335" s="22"/>
      <c r="G335" s="22"/>
      <c r="H335" s="22"/>
      <c r="I335" s="22"/>
      <c r="J335" s="22"/>
    </row>
    <row r="336" spans="1:33" s="12" customFormat="1" ht="15.75">
      <c r="A336" s="95" t="s">
        <v>525</v>
      </c>
      <c r="B336" s="36" t="s">
        <v>89</v>
      </c>
      <c r="C336" s="66">
        <v>300</v>
      </c>
      <c r="D336" s="22"/>
      <c r="E336" s="22"/>
      <c r="F336" s="22"/>
      <c r="G336" s="22"/>
      <c r="H336" s="22"/>
      <c r="I336" s="22"/>
      <c r="J336" s="22"/>
    </row>
    <row r="337" spans="1:33" s="12" customFormat="1" ht="15.75">
      <c r="A337" s="104" t="s">
        <v>526</v>
      </c>
      <c r="B337" s="36" t="s">
        <v>90</v>
      </c>
      <c r="C337" s="66">
        <v>300</v>
      </c>
      <c r="D337" s="22"/>
      <c r="E337" s="22"/>
      <c r="F337" s="22"/>
      <c r="G337" s="22"/>
      <c r="H337" s="22"/>
      <c r="I337" s="22"/>
      <c r="J337" s="22"/>
    </row>
    <row r="338" spans="1:33" s="12" customFormat="1" ht="31.5">
      <c r="A338" s="104" t="s">
        <v>596</v>
      </c>
      <c r="B338" s="47" t="s">
        <v>106</v>
      </c>
      <c r="C338" s="64">
        <v>500</v>
      </c>
      <c r="D338" s="22"/>
      <c r="E338" s="22"/>
      <c r="F338" s="22"/>
      <c r="G338" s="22"/>
      <c r="H338" s="22"/>
      <c r="I338" s="22"/>
      <c r="J338" s="22"/>
    </row>
    <row r="339" spans="1:33" s="12" customFormat="1" ht="47.25">
      <c r="A339" s="104" t="s">
        <v>597</v>
      </c>
      <c r="B339" s="47" t="s">
        <v>107</v>
      </c>
      <c r="C339" s="64">
        <v>150</v>
      </c>
      <c r="D339" s="22"/>
      <c r="E339" s="22"/>
      <c r="F339" s="22"/>
      <c r="G339" s="22"/>
      <c r="H339" s="22"/>
      <c r="I339" s="22"/>
      <c r="J339" s="22"/>
    </row>
    <row r="340" spans="1:33" s="12" customFormat="1" ht="15.75">
      <c r="A340" s="104" t="s">
        <v>334</v>
      </c>
      <c r="B340" s="36" t="s">
        <v>35</v>
      </c>
      <c r="C340" s="66">
        <v>100</v>
      </c>
      <c r="D340" s="22"/>
      <c r="E340" s="22"/>
      <c r="F340" s="22"/>
      <c r="G340" s="22"/>
      <c r="H340" s="22"/>
      <c r="I340" s="22"/>
      <c r="J340" s="22"/>
    </row>
    <row r="341" spans="1:33" s="12" customFormat="1" ht="15.75">
      <c r="A341" s="104" t="s">
        <v>335</v>
      </c>
      <c r="B341" s="36" t="s">
        <v>36</v>
      </c>
      <c r="C341" s="66">
        <v>50</v>
      </c>
      <c r="D341" s="22"/>
      <c r="E341" s="22"/>
      <c r="F341" s="22"/>
      <c r="G341" s="22"/>
      <c r="H341" s="22"/>
      <c r="I341" s="22"/>
      <c r="J341" s="22"/>
    </row>
    <row r="342" spans="1:33" s="12" customFormat="1" ht="15.75">
      <c r="A342" s="104" t="s">
        <v>336</v>
      </c>
      <c r="B342" s="36" t="s">
        <v>30</v>
      </c>
      <c r="C342" s="66">
        <v>100</v>
      </c>
      <c r="D342" s="22"/>
      <c r="E342" s="22"/>
      <c r="F342" s="22"/>
      <c r="G342" s="22"/>
      <c r="H342" s="22"/>
      <c r="I342" s="22"/>
      <c r="J342" s="22"/>
    </row>
    <row r="343" spans="1:33" s="12" customFormat="1" ht="16.5" thickBot="1">
      <c r="A343" s="106" t="s">
        <v>337</v>
      </c>
      <c r="B343" s="67" t="s">
        <v>105</v>
      </c>
      <c r="C343" s="68">
        <v>300</v>
      </c>
      <c r="D343" s="22"/>
      <c r="E343" s="22"/>
      <c r="F343" s="22"/>
      <c r="G343" s="22"/>
      <c r="H343" s="22"/>
      <c r="I343" s="22"/>
      <c r="J343" s="22"/>
    </row>
    <row r="344" spans="1:33" s="55" customFormat="1" ht="16.5">
      <c r="A344" s="41"/>
      <c r="B344" s="42"/>
      <c r="C344" s="39"/>
      <c r="D344" s="52"/>
      <c r="E344" s="52"/>
      <c r="F344" s="52"/>
      <c r="G344" s="52"/>
      <c r="H344" s="52"/>
      <c r="I344" s="53"/>
      <c r="J344" s="52"/>
      <c r="K344" s="54"/>
    </row>
    <row r="345" spans="1:33" s="55" customFormat="1" ht="16.5">
      <c r="A345" s="255" t="s">
        <v>68</v>
      </c>
      <c r="B345" s="256"/>
      <c r="C345" s="256"/>
      <c r="D345" s="52"/>
      <c r="E345" s="52"/>
      <c r="F345" s="52"/>
      <c r="G345" s="52"/>
      <c r="H345" s="52"/>
      <c r="I345" s="53"/>
      <c r="J345" s="52"/>
      <c r="K345" s="54"/>
    </row>
    <row r="346" spans="1:33" s="204" customFormat="1" ht="15">
      <c r="A346" s="26"/>
      <c r="B346" s="29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</row>
    <row r="347" spans="1:33" s="204" customFormat="1" ht="15.75">
      <c r="A347" s="99" t="s">
        <v>339</v>
      </c>
      <c r="B347" s="51" t="s">
        <v>15</v>
      </c>
      <c r="C347" s="27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</row>
    <row r="348" spans="1:33" s="204" customFormat="1" ht="15.75" thickBot="1">
      <c r="A348" s="94"/>
      <c r="B348" s="23"/>
      <c r="C348" s="27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</row>
    <row r="349" spans="1:33" ht="16.5" customHeight="1">
      <c r="A349" s="253" t="s">
        <v>159</v>
      </c>
      <c r="B349" s="250" t="s">
        <v>63</v>
      </c>
      <c r="C349" s="252" t="s">
        <v>131</v>
      </c>
      <c r="D349" s="19"/>
      <c r="E349" s="19"/>
      <c r="F349" s="19"/>
      <c r="G349" s="19"/>
      <c r="H349" s="19"/>
      <c r="I349" s="32"/>
      <c r="J349" s="233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</row>
    <row r="350" spans="1:33" ht="16.5" customHeight="1" thickBot="1">
      <c r="A350" s="254"/>
      <c r="B350" s="251"/>
      <c r="C350" s="251"/>
      <c r="D350" s="19"/>
      <c r="E350" s="19"/>
      <c r="F350" s="19"/>
      <c r="G350" s="19"/>
      <c r="H350" s="19"/>
      <c r="I350" s="19"/>
      <c r="J350" s="233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spans="1:33" s="12" customFormat="1" ht="15.75" customHeight="1">
      <c r="A351" s="104" t="s">
        <v>340</v>
      </c>
      <c r="B351" s="46" t="s">
        <v>116</v>
      </c>
      <c r="C351" s="64">
        <v>800</v>
      </c>
      <c r="D351" s="22"/>
      <c r="E351" s="22"/>
      <c r="F351" s="22"/>
      <c r="G351" s="22"/>
      <c r="H351" s="22"/>
      <c r="I351" s="22"/>
      <c r="J351" s="22"/>
    </row>
    <row r="352" spans="1:33" s="12" customFormat="1" ht="15.75" customHeight="1">
      <c r="A352" s="104" t="s">
        <v>341</v>
      </c>
      <c r="B352" s="46" t="s">
        <v>117</v>
      </c>
      <c r="C352" s="64">
        <v>800</v>
      </c>
      <c r="D352" s="22"/>
      <c r="E352" s="22"/>
      <c r="F352" s="22"/>
      <c r="G352" s="22"/>
      <c r="H352" s="22"/>
      <c r="I352" s="22"/>
      <c r="J352" s="22"/>
    </row>
    <row r="353" spans="1:18" s="12" customFormat="1" ht="15.75" customHeight="1">
      <c r="A353" s="104" t="s">
        <v>342</v>
      </c>
      <c r="B353" s="46" t="s">
        <v>119</v>
      </c>
      <c r="C353" s="64">
        <v>650</v>
      </c>
      <c r="D353" s="22"/>
      <c r="E353" s="22"/>
      <c r="F353" s="22"/>
      <c r="G353" s="22"/>
      <c r="H353" s="22"/>
      <c r="I353" s="22"/>
      <c r="J353" s="22"/>
    </row>
    <row r="354" spans="1:18" s="12" customFormat="1" ht="15.75">
      <c r="A354" s="104" t="s">
        <v>343</v>
      </c>
      <c r="B354" s="46" t="s">
        <v>118</v>
      </c>
      <c r="C354" s="64">
        <v>650</v>
      </c>
      <c r="D354" s="22"/>
      <c r="E354" s="22"/>
      <c r="F354" s="22"/>
      <c r="G354" s="22"/>
      <c r="H354" s="22"/>
      <c r="I354" s="22"/>
      <c r="J354" s="22"/>
    </row>
    <row r="355" spans="1:18" s="12" customFormat="1" ht="15.75">
      <c r="A355" s="104" t="s">
        <v>344</v>
      </c>
      <c r="B355" s="5" t="s">
        <v>103</v>
      </c>
      <c r="C355" s="64">
        <v>550</v>
      </c>
      <c r="D355" s="22"/>
      <c r="E355" s="22"/>
      <c r="F355" s="22"/>
      <c r="G355" s="22"/>
      <c r="H355" s="22"/>
      <c r="I355" s="22"/>
      <c r="J355" s="22"/>
    </row>
    <row r="356" spans="1:18" s="12" customFormat="1" ht="15.75">
      <c r="A356" s="104" t="s">
        <v>345</v>
      </c>
      <c r="B356" s="5" t="s">
        <v>104</v>
      </c>
      <c r="C356" s="64">
        <v>400</v>
      </c>
      <c r="D356" s="22"/>
      <c r="E356" s="22"/>
      <c r="F356" s="22"/>
      <c r="G356" s="22"/>
      <c r="H356" s="22"/>
      <c r="I356" s="22"/>
      <c r="J356" s="22"/>
    </row>
    <row r="357" spans="1:18" s="12" customFormat="1" ht="15.75">
      <c r="A357" s="104" t="s">
        <v>346</v>
      </c>
      <c r="B357" s="36" t="s">
        <v>147</v>
      </c>
      <c r="C357" s="66">
        <v>150</v>
      </c>
      <c r="D357" s="22"/>
      <c r="E357" s="22"/>
      <c r="F357" s="22"/>
      <c r="G357" s="22"/>
      <c r="H357" s="22"/>
      <c r="I357" s="22"/>
      <c r="J357" s="22"/>
    </row>
    <row r="358" spans="1:18" s="12" customFormat="1" ht="15.75">
      <c r="A358" s="104" t="s">
        <v>347</v>
      </c>
      <c r="B358" s="36" t="s">
        <v>149</v>
      </c>
      <c r="C358" s="66">
        <v>70</v>
      </c>
      <c r="D358" s="22"/>
      <c r="E358" s="22"/>
      <c r="F358" s="22"/>
      <c r="G358" s="22"/>
      <c r="H358" s="22"/>
      <c r="I358" s="22"/>
      <c r="J358" s="22"/>
    </row>
    <row r="359" spans="1:18" s="7" customFormat="1" ht="15.75">
      <c r="A359" s="104" t="s">
        <v>348</v>
      </c>
      <c r="B359" s="36" t="s">
        <v>65</v>
      </c>
      <c r="C359" s="71">
        <v>1000</v>
      </c>
      <c r="D359" s="19"/>
      <c r="E359" s="233"/>
      <c r="G359" s="19"/>
      <c r="H359" s="233"/>
      <c r="I359" s="19"/>
      <c r="J359" s="233"/>
      <c r="K359" s="234"/>
      <c r="P359" s="11"/>
      <c r="Q359" s="11"/>
      <c r="R359" s="11"/>
    </row>
    <row r="360" spans="1:18" s="7" customFormat="1" ht="15.75">
      <c r="A360" s="104" t="s">
        <v>349</v>
      </c>
      <c r="B360" s="36" t="s">
        <v>16</v>
      </c>
      <c r="C360" s="71">
        <v>1000</v>
      </c>
      <c r="D360" s="21"/>
      <c r="E360" s="14"/>
      <c r="G360" s="12"/>
      <c r="H360" s="12"/>
      <c r="I360" s="12"/>
      <c r="J360" s="12"/>
      <c r="K360" s="16"/>
      <c r="P360" s="11"/>
      <c r="Q360" s="11"/>
      <c r="R360" s="11"/>
    </row>
    <row r="361" spans="1:18" s="12" customFormat="1" ht="15.75">
      <c r="A361" s="104" t="s">
        <v>350</v>
      </c>
      <c r="B361" s="36" t="s">
        <v>17</v>
      </c>
      <c r="C361" s="71">
        <v>1300</v>
      </c>
      <c r="D361" s="22"/>
      <c r="E361" s="22"/>
      <c r="F361" s="22"/>
      <c r="G361" s="22"/>
      <c r="H361" s="22"/>
      <c r="I361" s="22"/>
      <c r="J361" s="22"/>
    </row>
    <row r="362" spans="1:18" s="7" customFormat="1" ht="15.75">
      <c r="A362" s="104" t="s">
        <v>351</v>
      </c>
      <c r="B362" s="36" t="s">
        <v>18</v>
      </c>
      <c r="C362" s="71">
        <v>750</v>
      </c>
      <c r="D362" s="39"/>
      <c r="E362" s="39"/>
      <c r="F362" s="39"/>
      <c r="G362" s="39"/>
      <c r="H362" s="39"/>
      <c r="I362" s="39"/>
      <c r="J362" s="39"/>
    </row>
    <row r="363" spans="1:18" s="12" customFormat="1" ht="15.75">
      <c r="A363" s="104" t="s">
        <v>352</v>
      </c>
      <c r="B363" s="36" t="s">
        <v>34</v>
      </c>
      <c r="C363" s="71">
        <v>800</v>
      </c>
      <c r="D363" s="22"/>
      <c r="E363" s="22"/>
      <c r="F363" s="22"/>
      <c r="G363" s="22"/>
      <c r="H363" s="22"/>
      <c r="I363" s="22"/>
      <c r="J363" s="22"/>
    </row>
    <row r="364" spans="1:18" s="12" customFormat="1" ht="15.75">
      <c r="A364" s="104" t="s">
        <v>353</v>
      </c>
      <c r="B364" s="36" t="s">
        <v>137</v>
      </c>
      <c r="C364" s="71">
        <v>1350</v>
      </c>
      <c r="D364" s="22"/>
      <c r="E364" s="22"/>
      <c r="F364" s="22"/>
      <c r="G364" s="22"/>
      <c r="H364" s="22"/>
      <c r="I364" s="22"/>
      <c r="J364" s="22"/>
    </row>
    <row r="365" spans="1:18" s="12" customFormat="1" ht="15.75">
      <c r="A365" s="104" t="s">
        <v>354</v>
      </c>
      <c r="B365" s="36" t="s">
        <v>29</v>
      </c>
      <c r="C365" s="71">
        <v>6554</v>
      </c>
      <c r="D365" s="22"/>
      <c r="E365" s="22"/>
      <c r="F365" s="22"/>
      <c r="G365" s="22"/>
      <c r="H365" s="22"/>
      <c r="I365" s="22"/>
      <c r="J365" s="22"/>
    </row>
    <row r="366" spans="1:18" s="12" customFormat="1" ht="15.75">
      <c r="A366" s="104" t="s">
        <v>355</v>
      </c>
      <c r="B366" s="36" t="s">
        <v>30</v>
      </c>
      <c r="C366" s="71">
        <v>100</v>
      </c>
      <c r="D366" s="22"/>
      <c r="E366" s="22"/>
      <c r="F366" s="22"/>
      <c r="G366" s="22"/>
      <c r="H366" s="22"/>
      <c r="I366" s="22"/>
      <c r="J366" s="22"/>
    </row>
    <row r="367" spans="1:18" s="12" customFormat="1" ht="15.75">
      <c r="A367" s="104" t="s">
        <v>356</v>
      </c>
      <c r="B367" s="36" t="s">
        <v>31</v>
      </c>
      <c r="C367" s="71">
        <v>50</v>
      </c>
      <c r="D367" s="22"/>
      <c r="E367" s="22"/>
      <c r="F367" s="22"/>
      <c r="G367" s="22"/>
      <c r="H367" s="22"/>
      <c r="I367" s="22"/>
      <c r="J367" s="22"/>
    </row>
    <row r="368" spans="1:18" s="7" customFormat="1" ht="15.75">
      <c r="A368" s="104" t="s">
        <v>357</v>
      </c>
      <c r="B368" s="36" t="s">
        <v>32</v>
      </c>
      <c r="C368" s="71">
        <v>100</v>
      </c>
      <c r="D368" s="39"/>
      <c r="E368" s="39"/>
      <c r="F368" s="39"/>
      <c r="G368" s="39"/>
      <c r="H368" s="39"/>
      <c r="I368" s="39"/>
      <c r="J368" s="39"/>
    </row>
    <row r="369" spans="1:33" ht="15.75">
      <c r="A369" s="104" t="s">
        <v>358</v>
      </c>
      <c r="B369" s="58" t="s">
        <v>96</v>
      </c>
      <c r="C369" s="71">
        <v>970</v>
      </c>
    </row>
    <row r="370" spans="1:33" ht="31.5" customHeight="1">
      <c r="A370" s="104" t="s">
        <v>359</v>
      </c>
      <c r="B370" s="63" t="s">
        <v>141</v>
      </c>
      <c r="C370" s="72">
        <v>12000</v>
      </c>
    </row>
    <row r="371" spans="1:33" s="12" customFormat="1" ht="15.75">
      <c r="A371" s="104" t="s">
        <v>360</v>
      </c>
      <c r="B371" s="236" t="s">
        <v>138</v>
      </c>
      <c r="C371" s="130">
        <v>900</v>
      </c>
      <c r="D371" s="22"/>
      <c r="E371" s="22"/>
      <c r="F371" s="22"/>
      <c r="G371" s="22"/>
      <c r="H371" s="22"/>
      <c r="I371" s="22"/>
      <c r="J371" s="22"/>
    </row>
    <row r="372" spans="1:33" s="12" customFormat="1" ht="15.75" customHeight="1">
      <c r="A372" s="104" t="s">
        <v>583</v>
      </c>
      <c r="B372" s="119" t="s">
        <v>139</v>
      </c>
      <c r="C372" s="130">
        <v>900</v>
      </c>
      <c r="D372" s="22"/>
      <c r="E372" s="22"/>
      <c r="F372" s="22"/>
      <c r="G372" s="22"/>
      <c r="H372" s="22"/>
      <c r="I372" s="22"/>
      <c r="J372" s="22"/>
    </row>
    <row r="373" spans="1:33" s="12" customFormat="1" ht="16.5" thickBot="1">
      <c r="A373" s="186" t="s">
        <v>650</v>
      </c>
      <c r="B373" s="124" t="s">
        <v>140</v>
      </c>
      <c r="C373" s="130">
        <v>900</v>
      </c>
      <c r="D373" s="22"/>
      <c r="E373" s="22"/>
      <c r="F373" s="22"/>
      <c r="G373" s="22"/>
      <c r="H373" s="22"/>
      <c r="I373" s="22"/>
      <c r="J373" s="22"/>
    </row>
    <row r="374" spans="1:33" s="12" customFormat="1" ht="16.5" thickBot="1">
      <c r="A374" s="193" t="s">
        <v>651</v>
      </c>
      <c r="B374" s="194" t="s">
        <v>46</v>
      </c>
      <c r="C374" s="195">
        <v>150</v>
      </c>
      <c r="D374" s="25"/>
      <c r="E374" s="25"/>
      <c r="F374" s="25"/>
      <c r="G374" s="25"/>
      <c r="H374" s="25"/>
      <c r="I374" s="25"/>
      <c r="J374" s="25"/>
    </row>
    <row r="375" spans="1:33" ht="15.75">
      <c r="A375" s="1"/>
      <c r="B375" s="30"/>
      <c r="C375" s="20"/>
    </row>
    <row r="376" spans="1:33" ht="15.75">
      <c r="A376" s="99" t="s">
        <v>361</v>
      </c>
      <c r="B376" s="38" t="s">
        <v>79</v>
      </c>
      <c r="C376" s="39"/>
    </row>
    <row r="377" spans="1:33" ht="16.5" thickBot="1">
      <c r="A377" s="101"/>
      <c r="B377" s="42"/>
      <c r="C377" s="39"/>
    </row>
    <row r="378" spans="1:33" ht="16.5" customHeight="1">
      <c r="A378" s="253" t="s">
        <v>159</v>
      </c>
      <c r="B378" s="250" t="s">
        <v>63</v>
      </c>
      <c r="C378" s="252" t="s">
        <v>131</v>
      </c>
      <c r="D378" s="19"/>
      <c r="E378" s="19"/>
      <c r="F378" s="19"/>
      <c r="G378" s="19"/>
      <c r="H378" s="19"/>
      <c r="I378" s="32"/>
      <c r="J378" s="233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spans="1:33" ht="16.5" customHeight="1" thickBot="1">
      <c r="A379" s="254"/>
      <c r="B379" s="251"/>
      <c r="C379" s="251"/>
      <c r="D379" s="19"/>
      <c r="E379" s="19"/>
      <c r="F379" s="19"/>
      <c r="G379" s="19"/>
      <c r="H379" s="19"/>
      <c r="I379" s="19"/>
      <c r="J379" s="233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spans="1:33" ht="15.75" customHeight="1">
      <c r="A380" s="104" t="s">
        <v>362</v>
      </c>
      <c r="B380" s="46" t="s">
        <v>116</v>
      </c>
      <c r="C380" s="64">
        <v>800</v>
      </c>
    </row>
    <row r="381" spans="1:33" ht="15.75" customHeight="1">
      <c r="A381" s="104" t="s">
        <v>363</v>
      </c>
      <c r="B381" s="46" t="s">
        <v>117</v>
      </c>
      <c r="C381" s="64">
        <v>800</v>
      </c>
    </row>
    <row r="382" spans="1:33" ht="15.75" customHeight="1">
      <c r="A382" s="104" t="s">
        <v>364</v>
      </c>
      <c r="B382" s="46" t="s">
        <v>119</v>
      </c>
      <c r="C382" s="64">
        <v>650</v>
      </c>
    </row>
    <row r="383" spans="1:33" ht="15.75">
      <c r="A383" s="104" t="s">
        <v>365</v>
      </c>
      <c r="B383" s="46" t="s">
        <v>118</v>
      </c>
      <c r="C383" s="64">
        <v>650</v>
      </c>
    </row>
    <row r="384" spans="1:33" ht="15.75">
      <c r="A384" s="104" t="s">
        <v>366</v>
      </c>
      <c r="B384" s="5" t="s">
        <v>103</v>
      </c>
      <c r="C384" s="64">
        <v>550</v>
      </c>
    </row>
    <row r="385" spans="1:3" ht="15.75">
      <c r="A385" s="104" t="s">
        <v>367</v>
      </c>
      <c r="B385" s="5" t="s">
        <v>104</v>
      </c>
      <c r="C385" s="64">
        <v>400</v>
      </c>
    </row>
    <row r="386" spans="1:3" ht="15.75">
      <c r="A386" s="104" t="s">
        <v>368</v>
      </c>
      <c r="B386" s="36" t="s">
        <v>78</v>
      </c>
      <c r="C386" s="66">
        <v>300</v>
      </c>
    </row>
    <row r="387" spans="1:3" ht="15.75">
      <c r="A387" s="104" t="s">
        <v>369</v>
      </c>
      <c r="B387" s="36" t="s">
        <v>80</v>
      </c>
      <c r="C387" s="66">
        <v>400</v>
      </c>
    </row>
    <row r="388" spans="1:3" ht="15.75">
      <c r="A388" s="104" t="s">
        <v>370</v>
      </c>
      <c r="B388" s="36" t="s">
        <v>81</v>
      </c>
      <c r="C388" s="66">
        <v>170</v>
      </c>
    </row>
    <row r="389" spans="1:3" ht="15.75">
      <c r="A389" s="104" t="s">
        <v>371</v>
      </c>
      <c r="B389" s="36" t="s">
        <v>82</v>
      </c>
      <c r="C389" s="66">
        <v>220</v>
      </c>
    </row>
    <row r="390" spans="1:3" ht="15.75">
      <c r="A390" s="104" t="s">
        <v>372</v>
      </c>
      <c r="B390" s="36" t="s">
        <v>83</v>
      </c>
      <c r="C390" s="66">
        <v>320</v>
      </c>
    </row>
    <row r="391" spans="1:3" ht="15.75">
      <c r="A391" s="104" t="s">
        <v>373</v>
      </c>
      <c r="B391" s="36" t="s">
        <v>84</v>
      </c>
      <c r="C391" s="66">
        <v>380</v>
      </c>
    </row>
    <row r="392" spans="1:3" ht="15.75">
      <c r="A392" s="104" t="s">
        <v>374</v>
      </c>
      <c r="B392" s="36" t="s">
        <v>85</v>
      </c>
      <c r="C392" s="66">
        <v>100</v>
      </c>
    </row>
    <row r="393" spans="1:3" ht="15.75">
      <c r="A393" s="104" t="s">
        <v>375</v>
      </c>
      <c r="B393" s="36" t="s">
        <v>86</v>
      </c>
      <c r="C393" s="66">
        <v>200</v>
      </c>
    </row>
    <row r="394" spans="1:3" ht="15.75">
      <c r="A394" s="104" t="s">
        <v>376</v>
      </c>
      <c r="B394" s="36" t="s">
        <v>70</v>
      </c>
      <c r="C394" s="66">
        <v>170</v>
      </c>
    </row>
    <row r="395" spans="1:3" ht="15.75">
      <c r="A395" s="104" t="s">
        <v>377</v>
      </c>
      <c r="B395" s="36" t="s">
        <v>41</v>
      </c>
      <c r="C395" s="66">
        <v>450</v>
      </c>
    </row>
    <row r="396" spans="1:3" ht="15.75">
      <c r="A396" s="104" t="s">
        <v>378</v>
      </c>
      <c r="B396" s="36" t="s">
        <v>91</v>
      </c>
      <c r="C396" s="66">
        <v>600</v>
      </c>
    </row>
    <row r="397" spans="1:3" ht="15.75">
      <c r="A397" s="104" t="s">
        <v>379</v>
      </c>
      <c r="B397" s="36" t="s">
        <v>92</v>
      </c>
      <c r="C397" s="66">
        <v>900</v>
      </c>
    </row>
    <row r="398" spans="1:3" ht="15.75">
      <c r="A398" s="104" t="s">
        <v>380</v>
      </c>
      <c r="B398" s="36" t="s">
        <v>704</v>
      </c>
      <c r="C398" s="71">
        <v>70</v>
      </c>
    </row>
    <row r="399" spans="1:3" ht="15.75">
      <c r="A399" s="95" t="s">
        <v>662</v>
      </c>
      <c r="B399" s="36" t="s">
        <v>663</v>
      </c>
      <c r="C399" s="71">
        <v>1000</v>
      </c>
    </row>
    <row r="400" spans="1:3" ht="15.75">
      <c r="A400" s="95" t="s">
        <v>551</v>
      </c>
      <c r="B400" s="36" t="s">
        <v>121</v>
      </c>
      <c r="C400" s="71">
        <v>3000</v>
      </c>
    </row>
    <row r="401" spans="1:33" ht="15.75">
      <c r="A401" s="95" t="s">
        <v>552</v>
      </c>
      <c r="B401" s="36" t="s">
        <v>122</v>
      </c>
      <c r="C401" s="71">
        <v>3750</v>
      </c>
    </row>
    <row r="402" spans="1:33" ht="15.75">
      <c r="A402" s="95" t="s">
        <v>553</v>
      </c>
      <c r="B402" s="36" t="s">
        <v>123</v>
      </c>
      <c r="C402" s="71">
        <v>4500</v>
      </c>
    </row>
    <row r="403" spans="1:33" ht="15.75">
      <c r="A403" s="95" t="s">
        <v>554</v>
      </c>
      <c r="B403" s="36" t="s">
        <v>124</v>
      </c>
      <c r="C403" s="71">
        <v>5250</v>
      </c>
    </row>
    <row r="404" spans="1:33" ht="15.75">
      <c r="A404" s="95" t="s">
        <v>555</v>
      </c>
      <c r="B404" s="36" t="s">
        <v>125</v>
      </c>
      <c r="C404" s="71">
        <v>6000</v>
      </c>
    </row>
    <row r="405" spans="1:33" ht="15.75">
      <c r="A405" s="95" t="s">
        <v>556</v>
      </c>
      <c r="B405" s="36" t="s">
        <v>126</v>
      </c>
      <c r="C405" s="71">
        <v>6750</v>
      </c>
    </row>
    <row r="406" spans="1:33" ht="15.75">
      <c r="A406" s="95" t="s">
        <v>557</v>
      </c>
      <c r="B406" s="36" t="s">
        <v>127</v>
      </c>
      <c r="C406" s="71">
        <v>7500</v>
      </c>
    </row>
    <row r="407" spans="1:33" ht="15.75">
      <c r="A407" s="95" t="s">
        <v>558</v>
      </c>
      <c r="B407" s="36" t="s">
        <v>128</v>
      </c>
      <c r="C407" s="71">
        <v>8250</v>
      </c>
    </row>
    <row r="408" spans="1:33" ht="15.75">
      <c r="A408" s="95" t="s">
        <v>559</v>
      </c>
      <c r="B408" s="36" t="s">
        <v>129</v>
      </c>
      <c r="C408" s="71">
        <v>9000</v>
      </c>
    </row>
    <row r="409" spans="1:33" ht="32.25" thickBot="1">
      <c r="A409" s="106" t="s">
        <v>381</v>
      </c>
      <c r="B409" s="183" t="s">
        <v>560</v>
      </c>
      <c r="C409" s="184">
        <v>1450</v>
      </c>
    </row>
    <row r="410" spans="1:33" ht="15.75">
      <c r="A410" s="48"/>
      <c r="B410" s="50"/>
      <c r="C410" s="49"/>
    </row>
    <row r="411" spans="1:33">
      <c r="A411" s="231" t="s">
        <v>382</v>
      </c>
      <c r="B411" s="231"/>
      <c r="C411" s="232"/>
    </row>
    <row r="412" spans="1:33" ht="15.75">
      <c r="A412" s="48"/>
      <c r="B412" s="7"/>
      <c r="C412" s="7"/>
    </row>
    <row r="413" spans="1:33" s="7" customFormat="1" ht="15.75">
      <c r="A413" s="93" t="s">
        <v>383</v>
      </c>
      <c r="B413" s="9" t="s">
        <v>384</v>
      </c>
      <c r="C413" s="61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</row>
    <row r="414" spans="1:33" s="7" customFormat="1" ht="16.5" thickBot="1">
      <c r="A414" s="110"/>
      <c r="B414" s="62"/>
      <c r="C414" s="61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</row>
    <row r="415" spans="1:33" ht="16.5" customHeight="1">
      <c r="A415" s="253" t="s">
        <v>159</v>
      </c>
      <c r="B415" s="250" t="s">
        <v>63</v>
      </c>
      <c r="C415" s="252" t="s">
        <v>131</v>
      </c>
      <c r="D415" s="19"/>
      <c r="E415" s="19"/>
      <c r="F415" s="19"/>
      <c r="G415" s="19"/>
      <c r="H415" s="19"/>
      <c r="I415" s="32"/>
      <c r="J415" s="233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</row>
    <row r="416" spans="1:33" ht="16.5" customHeight="1" thickBot="1">
      <c r="A416" s="254"/>
      <c r="B416" s="251"/>
      <c r="C416" s="251"/>
      <c r="D416" s="19"/>
      <c r="E416" s="19"/>
      <c r="F416" s="19"/>
      <c r="G416" s="19"/>
      <c r="H416" s="19"/>
      <c r="I416" s="19"/>
      <c r="J416" s="233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  <row r="417" spans="1:33" ht="16.5" customHeight="1">
      <c r="A417" s="196" t="s">
        <v>652</v>
      </c>
      <c r="B417" s="33" t="s">
        <v>45</v>
      </c>
      <c r="C417" s="76">
        <v>90</v>
      </c>
      <c r="D417" s="19"/>
      <c r="E417" s="19"/>
      <c r="F417" s="19"/>
      <c r="G417" s="19"/>
      <c r="H417" s="19"/>
      <c r="I417" s="19"/>
      <c r="J417" s="233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</row>
    <row r="418" spans="1:33" ht="16.5" customHeight="1">
      <c r="A418" s="197" t="s">
        <v>653</v>
      </c>
      <c r="B418" s="56" t="s">
        <v>77</v>
      </c>
      <c r="C418" s="64">
        <v>100</v>
      </c>
      <c r="D418" s="19"/>
      <c r="E418" s="19"/>
      <c r="F418" s="19"/>
      <c r="G418" s="19"/>
      <c r="H418" s="19"/>
      <c r="I418" s="19"/>
      <c r="J418" s="233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</row>
    <row r="419" spans="1:33" ht="32.25" thickBot="1">
      <c r="A419" s="198" t="s">
        <v>654</v>
      </c>
      <c r="B419" s="78" t="s">
        <v>99</v>
      </c>
      <c r="C419" s="152">
        <v>80</v>
      </c>
      <c r="D419" s="19"/>
      <c r="E419" s="19"/>
      <c r="F419" s="19"/>
      <c r="G419" s="19"/>
      <c r="H419" s="19"/>
      <c r="I419" s="19"/>
      <c r="J419" s="233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</row>
    <row r="420" spans="1:33" s="59" customFormat="1" ht="15.75">
      <c r="C420" s="60"/>
    </row>
    <row r="421" spans="1:33" ht="15.75">
      <c r="A421" s="99" t="s">
        <v>431</v>
      </c>
      <c r="B421" s="38" t="s">
        <v>498</v>
      </c>
      <c r="C421" s="39"/>
    </row>
    <row r="422" spans="1:33" ht="16.5" thickBot="1">
      <c r="A422" s="101"/>
      <c r="B422" s="42"/>
      <c r="C422" s="39"/>
    </row>
    <row r="423" spans="1:33" ht="16.5" customHeight="1">
      <c r="A423" s="253" t="s">
        <v>159</v>
      </c>
      <c r="B423" s="250" t="s">
        <v>63</v>
      </c>
      <c r="C423" s="252" t="s">
        <v>131</v>
      </c>
      <c r="D423" s="19"/>
      <c r="E423" s="19"/>
      <c r="F423" s="19"/>
      <c r="G423" s="19"/>
      <c r="H423" s="19"/>
      <c r="I423" s="32"/>
      <c r="J423" s="233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</row>
    <row r="424" spans="1:33" ht="16.5" customHeight="1" thickBot="1">
      <c r="A424" s="254"/>
      <c r="B424" s="251"/>
      <c r="C424" s="251"/>
      <c r="D424" s="19"/>
      <c r="E424" s="19"/>
      <c r="F424" s="19"/>
      <c r="G424" s="19"/>
      <c r="H424" s="19"/>
      <c r="I424" s="19"/>
      <c r="J424" s="233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</row>
    <row r="425" spans="1:33" ht="15.75">
      <c r="A425" s="95" t="s">
        <v>432</v>
      </c>
      <c r="B425" s="5" t="s">
        <v>35</v>
      </c>
      <c r="C425" s="73">
        <v>100</v>
      </c>
    </row>
    <row r="426" spans="1:33" ht="15.75">
      <c r="A426" s="95" t="s">
        <v>433</v>
      </c>
      <c r="B426" s="5" t="s">
        <v>36</v>
      </c>
      <c r="C426" s="73">
        <v>50</v>
      </c>
    </row>
    <row r="427" spans="1:33" ht="15.75">
      <c r="A427" s="95" t="s">
        <v>434</v>
      </c>
      <c r="B427" s="5" t="s">
        <v>30</v>
      </c>
      <c r="C427" s="73">
        <v>100</v>
      </c>
    </row>
    <row r="428" spans="1:33" ht="16.5" thickBot="1">
      <c r="A428" s="96" t="s">
        <v>435</v>
      </c>
      <c r="B428" s="105" t="s">
        <v>105</v>
      </c>
      <c r="C428" s="79">
        <v>300</v>
      </c>
    </row>
  </sheetData>
  <mergeCells count="71">
    <mergeCell ref="A423:A424"/>
    <mergeCell ref="B423:B424"/>
    <mergeCell ref="C423:C424"/>
    <mergeCell ref="C349:C350"/>
    <mergeCell ref="A378:A379"/>
    <mergeCell ref="B378:B379"/>
    <mergeCell ref="C378:C379"/>
    <mergeCell ref="A415:A416"/>
    <mergeCell ref="B415:B416"/>
    <mergeCell ref="C415:C416"/>
    <mergeCell ref="A349:A350"/>
    <mergeCell ref="B349:B350"/>
    <mergeCell ref="B302:B303"/>
    <mergeCell ref="C302:C303"/>
    <mergeCell ref="A314:A315"/>
    <mergeCell ref="B314:B315"/>
    <mergeCell ref="C314:C315"/>
    <mergeCell ref="A302:A303"/>
    <mergeCell ref="A345:C345"/>
    <mergeCell ref="A323:A324"/>
    <mergeCell ref="B323:B324"/>
    <mergeCell ref="C323:C324"/>
    <mergeCell ref="B331:C331"/>
    <mergeCell ref="A153:A154"/>
    <mergeCell ref="B153:B154"/>
    <mergeCell ref="C5:C6"/>
    <mergeCell ref="A28:A29"/>
    <mergeCell ref="B28:B29"/>
    <mergeCell ref="C28:C29"/>
    <mergeCell ref="A42:A43"/>
    <mergeCell ref="B42:B43"/>
    <mergeCell ref="C42:C43"/>
    <mergeCell ref="A5:A6"/>
    <mergeCell ref="B5:B6"/>
    <mergeCell ref="A169:A170"/>
    <mergeCell ref="A83:A84"/>
    <mergeCell ref="B184:B185"/>
    <mergeCell ref="C184:C185"/>
    <mergeCell ref="A196:A197"/>
    <mergeCell ref="B196:B197"/>
    <mergeCell ref="C196:C197"/>
    <mergeCell ref="B169:B170"/>
    <mergeCell ref="C169:C170"/>
    <mergeCell ref="A184:A185"/>
    <mergeCell ref="B122:B123"/>
    <mergeCell ref="C153:C154"/>
    <mergeCell ref="C122:C123"/>
    <mergeCell ref="B83:B84"/>
    <mergeCell ref="C83:C84"/>
    <mergeCell ref="A122:A123"/>
    <mergeCell ref="A208:A209"/>
    <mergeCell ref="B208:B209"/>
    <mergeCell ref="C208:C209"/>
    <mergeCell ref="A220:A221"/>
    <mergeCell ref="B220:B221"/>
    <mergeCell ref="C220:C221"/>
    <mergeCell ref="B232:B233"/>
    <mergeCell ref="C232:C233"/>
    <mergeCell ref="A250:A251"/>
    <mergeCell ref="B250:B251"/>
    <mergeCell ref="C250:C251"/>
    <mergeCell ref="A232:A233"/>
    <mergeCell ref="B290:B291"/>
    <mergeCell ref="C290:C291"/>
    <mergeCell ref="B266:B267"/>
    <mergeCell ref="C266:C267"/>
    <mergeCell ref="A278:A279"/>
    <mergeCell ref="B278:B279"/>
    <mergeCell ref="C278:C279"/>
    <mergeCell ref="A266:A267"/>
    <mergeCell ref="A290:A291"/>
  </mergeCells>
  <phoneticPr fontId="12" type="noConversion"/>
  <pageMargins left="0.59055118110236227" right="0.19685039370078741" top="0.59055118110236227" bottom="0.31496062992125984" header="0.15748031496062992" footer="0.23622047244094491"/>
  <pageSetup paperSize="9" scale="80" orientation="portrait" r:id="rId1"/>
  <headerFooter alignWithMargins="0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V95"/>
  <sheetViews>
    <sheetView tabSelected="1" workbookViewId="0">
      <selection activeCell="B9" sqref="B9"/>
    </sheetView>
  </sheetViews>
  <sheetFormatPr defaultRowHeight="12.75"/>
  <cols>
    <col min="1" max="1" width="13.6640625" style="238" customWidth="1"/>
    <col min="2" max="2" width="101.6640625" style="238" customWidth="1"/>
    <col min="3" max="3" width="13.6640625" style="238" customWidth="1"/>
    <col min="4" max="256" width="9.33203125" style="238"/>
    <col min="257" max="16384" width="9.33203125" style="237"/>
  </cols>
  <sheetData>
    <row r="1" spans="1:256" ht="19.5">
      <c r="B1" s="277" t="s">
        <v>87</v>
      </c>
      <c r="H1" s="114"/>
      <c r="I1" s="114"/>
      <c r="J1" s="114"/>
      <c r="K1" s="239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  <c r="IR1" s="112"/>
      <c r="IS1" s="112"/>
      <c r="IT1" s="112"/>
      <c r="IU1" s="112"/>
      <c r="IV1" s="112"/>
    </row>
    <row r="2" spans="1:256" ht="15.75">
      <c r="B2" s="113"/>
      <c r="H2" s="114"/>
      <c r="I2" s="114"/>
      <c r="J2" s="114"/>
      <c r="K2" s="239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  <c r="IV2" s="112"/>
    </row>
    <row r="3" spans="1:256" ht="15.75">
      <c r="A3" s="139" t="s">
        <v>436</v>
      </c>
      <c r="B3" s="115" t="s">
        <v>385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  <c r="IT3" s="111"/>
      <c r="IU3" s="111"/>
      <c r="IV3" s="111"/>
    </row>
    <row r="4" spans="1:256" ht="16.5" thickBot="1">
      <c r="A4" s="139"/>
      <c r="B4" s="115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  <c r="IR4" s="111"/>
      <c r="IS4" s="111"/>
      <c r="IT4" s="111"/>
      <c r="IU4" s="111"/>
      <c r="IV4" s="111"/>
    </row>
    <row r="5" spans="1:256" ht="15.75">
      <c r="A5" s="259" t="s">
        <v>159</v>
      </c>
      <c r="B5" s="261" t="s">
        <v>63</v>
      </c>
      <c r="C5" s="263" t="s">
        <v>131</v>
      </c>
      <c r="D5" s="207"/>
      <c r="E5" s="207"/>
      <c r="F5" s="207"/>
      <c r="G5" s="207"/>
      <c r="H5" s="207"/>
      <c r="I5" s="208"/>
      <c r="J5" s="240"/>
      <c r="K5" s="241"/>
      <c r="L5" s="209"/>
      <c r="M5" s="241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B5" s="241"/>
      <c r="CC5" s="241"/>
      <c r="CD5" s="241"/>
      <c r="CE5" s="241"/>
      <c r="CF5" s="241"/>
      <c r="CG5" s="241"/>
      <c r="CH5" s="241"/>
      <c r="CI5" s="241"/>
      <c r="CJ5" s="241"/>
      <c r="CK5" s="241"/>
      <c r="CL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  <c r="DA5" s="241"/>
      <c r="DB5" s="241"/>
      <c r="DC5" s="241"/>
      <c r="DD5" s="241"/>
      <c r="DE5" s="241"/>
      <c r="DF5" s="241"/>
      <c r="DG5" s="241"/>
      <c r="DH5" s="241"/>
      <c r="DI5" s="241"/>
      <c r="DJ5" s="241"/>
      <c r="DK5" s="241"/>
      <c r="DL5" s="241"/>
      <c r="DM5" s="241"/>
      <c r="DN5" s="241"/>
      <c r="DO5" s="241"/>
      <c r="DP5" s="241"/>
      <c r="DQ5" s="241"/>
      <c r="DR5" s="241"/>
      <c r="DS5" s="241"/>
      <c r="DT5" s="241"/>
      <c r="DU5" s="241"/>
      <c r="DV5" s="241"/>
      <c r="DW5" s="241"/>
      <c r="DX5" s="241"/>
      <c r="DY5" s="241"/>
      <c r="DZ5" s="241"/>
      <c r="EA5" s="241"/>
      <c r="EB5" s="241"/>
      <c r="EC5" s="241"/>
      <c r="ED5" s="241"/>
      <c r="EE5" s="241"/>
      <c r="EF5" s="241"/>
      <c r="EG5" s="241"/>
      <c r="EH5" s="241"/>
      <c r="EI5" s="241"/>
      <c r="EJ5" s="241"/>
      <c r="EK5" s="241"/>
      <c r="EL5" s="241"/>
      <c r="EM5" s="241"/>
      <c r="EN5" s="241"/>
      <c r="EO5" s="241"/>
      <c r="EP5" s="241"/>
      <c r="EQ5" s="241"/>
      <c r="ER5" s="241"/>
      <c r="ES5" s="241"/>
      <c r="ET5" s="241"/>
      <c r="EU5" s="241"/>
      <c r="EV5" s="241"/>
      <c r="EW5" s="241"/>
      <c r="EX5" s="241"/>
      <c r="EY5" s="241"/>
      <c r="EZ5" s="241"/>
      <c r="FA5" s="241"/>
      <c r="FB5" s="241"/>
      <c r="FC5" s="241"/>
      <c r="FD5" s="241"/>
      <c r="FE5" s="241"/>
      <c r="FF5" s="241"/>
      <c r="FG5" s="241"/>
      <c r="FH5" s="241"/>
      <c r="FI5" s="241"/>
      <c r="FJ5" s="241"/>
      <c r="FK5" s="241"/>
      <c r="FL5" s="241"/>
      <c r="FM5" s="241"/>
      <c r="FN5" s="241"/>
      <c r="FO5" s="241"/>
      <c r="FP5" s="241"/>
      <c r="FQ5" s="241"/>
      <c r="FR5" s="241"/>
      <c r="FS5" s="241"/>
      <c r="FT5" s="241"/>
      <c r="FU5" s="241"/>
      <c r="FV5" s="241"/>
      <c r="FW5" s="241"/>
      <c r="FX5" s="241"/>
      <c r="FY5" s="241"/>
      <c r="FZ5" s="241"/>
      <c r="GA5" s="241"/>
      <c r="GB5" s="241"/>
      <c r="GC5" s="241"/>
      <c r="GD5" s="241"/>
      <c r="GE5" s="241"/>
      <c r="GF5" s="241"/>
      <c r="GG5" s="241"/>
      <c r="GH5" s="241"/>
      <c r="GI5" s="241"/>
      <c r="GJ5" s="241"/>
      <c r="GK5" s="241"/>
      <c r="GL5" s="241"/>
      <c r="GM5" s="241"/>
      <c r="GN5" s="241"/>
      <c r="GO5" s="241"/>
      <c r="GP5" s="241"/>
      <c r="GQ5" s="241"/>
      <c r="GR5" s="241"/>
      <c r="GS5" s="241"/>
      <c r="GT5" s="241"/>
      <c r="GU5" s="241"/>
      <c r="GV5" s="241"/>
      <c r="GW5" s="241"/>
      <c r="GX5" s="241"/>
      <c r="GY5" s="241"/>
      <c r="GZ5" s="241"/>
      <c r="HA5" s="241"/>
      <c r="HB5" s="241"/>
      <c r="HC5" s="241"/>
      <c r="HD5" s="241"/>
      <c r="HE5" s="241"/>
      <c r="HF5" s="241"/>
      <c r="HG5" s="241"/>
      <c r="HH5" s="241"/>
      <c r="HI5" s="241"/>
      <c r="HJ5" s="241"/>
      <c r="HK5" s="241"/>
      <c r="HL5" s="241"/>
      <c r="HM5" s="241"/>
      <c r="HN5" s="241"/>
      <c r="HO5" s="241"/>
      <c r="HP5" s="241"/>
      <c r="HQ5" s="241"/>
      <c r="HR5" s="241"/>
      <c r="HS5" s="241"/>
      <c r="HT5" s="241"/>
      <c r="HU5" s="241"/>
      <c r="HV5" s="241"/>
      <c r="HW5" s="241"/>
      <c r="HX5" s="241"/>
      <c r="HY5" s="241"/>
      <c r="HZ5" s="241"/>
      <c r="IA5" s="241"/>
      <c r="IB5" s="241"/>
      <c r="IC5" s="241"/>
      <c r="ID5" s="241"/>
      <c r="IE5" s="241"/>
      <c r="IF5" s="241"/>
      <c r="IG5" s="241"/>
      <c r="IH5" s="241"/>
      <c r="II5" s="241"/>
      <c r="IJ5" s="241"/>
      <c r="IK5" s="241"/>
      <c r="IL5" s="241"/>
      <c r="IM5" s="241"/>
      <c r="IN5" s="241"/>
      <c r="IO5" s="241"/>
      <c r="IP5" s="241"/>
      <c r="IQ5" s="241"/>
      <c r="IR5" s="241"/>
      <c r="IS5" s="241"/>
      <c r="IT5" s="241"/>
      <c r="IU5" s="241"/>
      <c r="IV5" s="241"/>
    </row>
    <row r="6" spans="1:256" ht="16.5" thickBot="1">
      <c r="A6" s="260"/>
      <c r="B6" s="262"/>
      <c r="C6" s="262"/>
      <c r="D6" s="207"/>
      <c r="E6" s="207"/>
      <c r="F6" s="207"/>
      <c r="G6" s="207"/>
      <c r="H6" s="207"/>
      <c r="I6" s="207"/>
      <c r="J6" s="240"/>
      <c r="K6" s="241"/>
      <c r="L6" s="209"/>
      <c r="M6" s="241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B6" s="241"/>
      <c r="BC6" s="241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B6" s="241"/>
      <c r="CC6" s="241"/>
      <c r="CD6" s="241"/>
      <c r="CE6" s="241"/>
      <c r="CF6" s="241"/>
      <c r="CG6" s="241"/>
      <c r="CH6" s="241"/>
      <c r="CI6" s="241"/>
      <c r="CJ6" s="241"/>
      <c r="CK6" s="241"/>
      <c r="CL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  <c r="DA6" s="241"/>
      <c r="DB6" s="241"/>
      <c r="DC6" s="241"/>
      <c r="DD6" s="241"/>
      <c r="DE6" s="241"/>
      <c r="DF6" s="241"/>
      <c r="DG6" s="241"/>
      <c r="DH6" s="241"/>
      <c r="DI6" s="241"/>
      <c r="DJ6" s="241"/>
      <c r="DK6" s="241"/>
      <c r="DL6" s="241"/>
      <c r="DM6" s="241"/>
      <c r="DN6" s="241"/>
      <c r="DO6" s="241"/>
      <c r="DP6" s="241"/>
      <c r="DQ6" s="241"/>
      <c r="DR6" s="241"/>
      <c r="DS6" s="241"/>
      <c r="DT6" s="241"/>
      <c r="DU6" s="241"/>
      <c r="DV6" s="241"/>
      <c r="DW6" s="241"/>
      <c r="DX6" s="241"/>
      <c r="DY6" s="241"/>
      <c r="DZ6" s="241"/>
      <c r="EA6" s="241"/>
      <c r="EB6" s="241"/>
      <c r="EC6" s="241"/>
      <c r="ED6" s="241"/>
      <c r="EE6" s="241"/>
      <c r="EF6" s="241"/>
      <c r="EG6" s="241"/>
      <c r="EH6" s="241"/>
      <c r="EI6" s="241"/>
      <c r="EJ6" s="241"/>
      <c r="EK6" s="241"/>
      <c r="EL6" s="241"/>
      <c r="EM6" s="241"/>
      <c r="EN6" s="241"/>
      <c r="EO6" s="241"/>
      <c r="EP6" s="241"/>
      <c r="EQ6" s="241"/>
      <c r="ER6" s="241"/>
      <c r="ES6" s="241"/>
      <c r="ET6" s="241"/>
      <c r="EU6" s="241"/>
      <c r="EV6" s="241"/>
      <c r="EW6" s="241"/>
      <c r="EX6" s="241"/>
      <c r="EY6" s="241"/>
      <c r="EZ6" s="241"/>
      <c r="FA6" s="241"/>
      <c r="FB6" s="241"/>
      <c r="FC6" s="241"/>
      <c r="FD6" s="241"/>
      <c r="FE6" s="241"/>
      <c r="FF6" s="241"/>
      <c r="FG6" s="241"/>
      <c r="FH6" s="241"/>
      <c r="FI6" s="241"/>
      <c r="FJ6" s="241"/>
      <c r="FK6" s="241"/>
      <c r="FL6" s="241"/>
      <c r="FM6" s="241"/>
      <c r="FN6" s="241"/>
      <c r="FO6" s="241"/>
      <c r="FP6" s="241"/>
      <c r="FQ6" s="241"/>
      <c r="FR6" s="241"/>
      <c r="FS6" s="241"/>
      <c r="FT6" s="241"/>
      <c r="FU6" s="241"/>
      <c r="FV6" s="241"/>
      <c r="FW6" s="241"/>
      <c r="FX6" s="241"/>
      <c r="FY6" s="241"/>
      <c r="FZ6" s="241"/>
      <c r="GA6" s="241"/>
      <c r="GB6" s="241"/>
      <c r="GC6" s="241"/>
      <c r="GD6" s="241"/>
      <c r="GE6" s="241"/>
      <c r="GF6" s="241"/>
      <c r="GG6" s="241"/>
      <c r="GH6" s="241"/>
      <c r="GI6" s="241"/>
      <c r="GJ6" s="241"/>
      <c r="GK6" s="241"/>
      <c r="GL6" s="241"/>
      <c r="GM6" s="241"/>
      <c r="GN6" s="241"/>
      <c r="GO6" s="241"/>
      <c r="GP6" s="241"/>
      <c r="GQ6" s="241"/>
      <c r="GR6" s="241"/>
      <c r="GS6" s="241"/>
      <c r="GT6" s="241"/>
      <c r="GU6" s="241"/>
      <c r="GV6" s="241"/>
      <c r="GW6" s="241"/>
      <c r="GX6" s="241"/>
      <c r="GY6" s="241"/>
      <c r="GZ6" s="241"/>
      <c r="HA6" s="241"/>
      <c r="HB6" s="241"/>
      <c r="HC6" s="241"/>
      <c r="HD6" s="241"/>
      <c r="HE6" s="241"/>
      <c r="HF6" s="241"/>
      <c r="HG6" s="241"/>
      <c r="HH6" s="241"/>
      <c r="HI6" s="241"/>
      <c r="HJ6" s="241"/>
      <c r="HK6" s="241"/>
      <c r="HL6" s="241"/>
      <c r="HM6" s="241"/>
      <c r="HN6" s="241"/>
      <c r="HO6" s="241"/>
      <c r="HP6" s="241"/>
      <c r="HQ6" s="241"/>
      <c r="HR6" s="241"/>
      <c r="HS6" s="241"/>
      <c r="HT6" s="241"/>
      <c r="HU6" s="241"/>
      <c r="HV6" s="241"/>
      <c r="HW6" s="241"/>
      <c r="HX6" s="241"/>
      <c r="HY6" s="241"/>
      <c r="HZ6" s="241"/>
      <c r="IA6" s="241"/>
      <c r="IB6" s="241"/>
      <c r="IC6" s="241"/>
      <c r="ID6" s="241"/>
      <c r="IE6" s="241"/>
      <c r="IF6" s="241"/>
      <c r="IG6" s="241"/>
      <c r="IH6" s="241"/>
      <c r="II6" s="241"/>
      <c r="IJ6" s="241"/>
      <c r="IK6" s="241"/>
      <c r="IL6" s="241"/>
      <c r="IM6" s="241"/>
      <c r="IN6" s="241"/>
      <c r="IO6" s="241"/>
      <c r="IP6" s="241"/>
      <c r="IQ6" s="241"/>
      <c r="IR6" s="241"/>
      <c r="IS6" s="241"/>
      <c r="IT6" s="241"/>
      <c r="IU6" s="241"/>
      <c r="IV6" s="241"/>
    </row>
    <row r="7" spans="1:256" ht="15.75" customHeight="1">
      <c r="A7" s="144" t="s">
        <v>437</v>
      </c>
      <c r="B7" s="211" t="s">
        <v>116</v>
      </c>
      <c r="C7" s="212">
        <v>800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  <c r="IT7" s="111"/>
      <c r="IU7" s="111"/>
      <c r="IV7" s="111"/>
    </row>
    <row r="8" spans="1:256" ht="15.75" customHeight="1">
      <c r="A8" s="143" t="s">
        <v>438</v>
      </c>
      <c r="B8" s="213" t="s">
        <v>117</v>
      </c>
      <c r="C8" s="214">
        <v>800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  <c r="IR8" s="111"/>
      <c r="IS8" s="111"/>
      <c r="IT8" s="111"/>
      <c r="IU8" s="111"/>
      <c r="IV8" s="111"/>
    </row>
    <row r="9" spans="1:256" ht="15.75" customHeight="1">
      <c r="A9" s="143" t="s">
        <v>439</v>
      </c>
      <c r="B9" s="213" t="s">
        <v>119</v>
      </c>
      <c r="C9" s="214">
        <v>650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  <c r="IM9" s="111"/>
      <c r="IN9" s="111"/>
      <c r="IO9" s="111"/>
      <c r="IP9" s="111"/>
      <c r="IQ9" s="111"/>
      <c r="IR9" s="111"/>
      <c r="IS9" s="111"/>
      <c r="IT9" s="111"/>
      <c r="IU9" s="111"/>
      <c r="IV9" s="111"/>
    </row>
    <row r="10" spans="1:256" ht="15.75">
      <c r="A10" s="143" t="s">
        <v>440</v>
      </c>
      <c r="B10" s="213" t="s">
        <v>118</v>
      </c>
      <c r="C10" s="214">
        <v>650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  <c r="IM10" s="111"/>
      <c r="IN10" s="111"/>
      <c r="IO10" s="111"/>
      <c r="IP10" s="111"/>
      <c r="IQ10" s="111"/>
      <c r="IR10" s="111"/>
      <c r="IS10" s="111"/>
      <c r="IT10" s="111"/>
      <c r="IU10" s="111"/>
      <c r="IV10" s="111"/>
    </row>
    <row r="11" spans="1:256" ht="15.75">
      <c r="A11" s="143" t="s">
        <v>441</v>
      </c>
      <c r="B11" s="213" t="s">
        <v>386</v>
      </c>
      <c r="C11" s="214">
        <v>800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  <c r="IM11" s="111"/>
      <c r="IN11" s="111"/>
      <c r="IO11" s="111"/>
      <c r="IP11" s="111"/>
      <c r="IQ11" s="111"/>
      <c r="IR11" s="111"/>
      <c r="IS11" s="111"/>
      <c r="IT11" s="111"/>
      <c r="IU11" s="111"/>
      <c r="IV11" s="111"/>
    </row>
    <row r="12" spans="1:256" ht="15.75">
      <c r="A12" s="143" t="s">
        <v>442</v>
      </c>
      <c r="B12" s="213" t="s">
        <v>387</v>
      </c>
      <c r="C12" s="214">
        <v>650</v>
      </c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  <c r="IM12" s="111"/>
      <c r="IN12" s="111"/>
      <c r="IO12" s="111"/>
      <c r="IP12" s="111"/>
      <c r="IQ12" s="111"/>
      <c r="IR12" s="111"/>
      <c r="IS12" s="111"/>
      <c r="IT12" s="111"/>
      <c r="IU12" s="111"/>
      <c r="IV12" s="111"/>
    </row>
    <row r="13" spans="1:256" ht="15.75">
      <c r="A13" s="143" t="s">
        <v>443</v>
      </c>
      <c r="B13" s="215" t="s">
        <v>103</v>
      </c>
      <c r="C13" s="214">
        <v>550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  <c r="IT13" s="111"/>
      <c r="IU13" s="111"/>
      <c r="IV13" s="111"/>
    </row>
    <row r="14" spans="1:256" ht="15.75">
      <c r="A14" s="143" t="s">
        <v>444</v>
      </c>
      <c r="B14" s="215" t="s">
        <v>104</v>
      </c>
      <c r="C14" s="214">
        <v>400</v>
      </c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  <c r="IT14" s="111"/>
      <c r="IU14" s="111"/>
      <c r="IV14" s="111"/>
    </row>
    <row r="15" spans="1:256" ht="15.75">
      <c r="A15" s="143" t="s">
        <v>445</v>
      </c>
      <c r="B15" s="215" t="s">
        <v>388</v>
      </c>
      <c r="C15" s="214">
        <v>650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5.75">
      <c r="A16" s="143" t="s">
        <v>446</v>
      </c>
      <c r="B16" s="215" t="s">
        <v>389</v>
      </c>
      <c r="C16" s="214">
        <v>550</v>
      </c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  <c r="IT16" s="111"/>
      <c r="IU16" s="111"/>
      <c r="IV16" s="111"/>
    </row>
    <row r="17" spans="1:256" ht="16.5" thickBot="1">
      <c r="A17" s="142" t="s">
        <v>447</v>
      </c>
      <c r="B17" s="116" t="s">
        <v>390</v>
      </c>
      <c r="C17" s="117">
        <v>800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  <c r="IT17" s="111"/>
      <c r="IU17" s="111"/>
      <c r="IV17" s="111"/>
    </row>
    <row r="18" spans="1:256" ht="16.5" thickBot="1">
      <c r="A18" s="264"/>
      <c r="B18" s="265"/>
      <c r="C18" s="266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  <c r="IT18" s="111"/>
      <c r="IU18" s="111"/>
      <c r="IV18" s="111"/>
    </row>
    <row r="19" spans="1:256" ht="15.75">
      <c r="A19" s="140" t="s">
        <v>448</v>
      </c>
      <c r="B19" s="216" t="s">
        <v>707</v>
      </c>
      <c r="C19" s="217">
        <v>100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  <c r="IT19" s="111"/>
      <c r="IU19" s="111"/>
      <c r="IV19" s="111"/>
    </row>
    <row r="20" spans="1:256" ht="15.75">
      <c r="A20" s="141" t="s">
        <v>449</v>
      </c>
      <c r="B20" s="218" t="s">
        <v>391</v>
      </c>
      <c r="C20" s="219">
        <v>100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</row>
    <row r="21" spans="1:256" ht="15.75">
      <c r="A21" s="143" t="s">
        <v>450</v>
      </c>
      <c r="B21" s="220" t="s">
        <v>392</v>
      </c>
      <c r="C21" s="221">
        <v>90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  <c r="IR21" s="111"/>
      <c r="IS21" s="111"/>
      <c r="IT21" s="111"/>
      <c r="IU21" s="111"/>
      <c r="IV21" s="111"/>
    </row>
    <row r="22" spans="1:256" ht="15.75">
      <c r="A22" s="143" t="s">
        <v>451</v>
      </c>
      <c r="B22" s="222" t="s">
        <v>147</v>
      </c>
      <c r="C22" s="214">
        <v>150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  <c r="IM22" s="111"/>
      <c r="IN22" s="111"/>
      <c r="IO22" s="111"/>
      <c r="IP22" s="111"/>
      <c r="IQ22" s="111"/>
      <c r="IR22" s="111"/>
      <c r="IS22" s="111"/>
      <c r="IT22" s="111"/>
      <c r="IU22" s="111"/>
      <c r="IV22" s="111"/>
    </row>
    <row r="23" spans="1:256" ht="15.75">
      <c r="A23" s="143" t="s">
        <v>452</v>
      </c>
      <c r="B23" s="222" t="s">
        <v>148</v>
      </c>
      <c r="C23" s="214">
        <v>200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  <c r="IR23" s="111"/>
      <c r="IS23" s="111"/>
      <c r="IT23" s="111"/>
      <c r="IU23" s="111"/>
      <c r="IV23" s="111"/>
    </row>
    <row r="24" spans="1:256" ht="15.75">
      <c r="A24" s="143" t="s">
        <v>453</v>
      </c>
      <c r="B24" s="222" t="s">
        <v>93</v>
      </c>
      <c r="C24" s="214">
        <v>90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  <c r="IR24" s="111"/>
      <c r="IS24" s="111"/>
      <c r="IT24" s="111"/>
      <c r="IU24" s="111"/>
      <c r="IV24" s="111"/>
    </row>
    <row r="25" spans="1:256" ht="15.75">
      <c r="A25" s="143" t="s">
        <v>454</v>
      </c>
      <c r="B25" s="222" t="s">
        <v>144</v>
      </c>
      <c r="C25" s="214">
        <v>130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  <c r="IR25" s="111"/>
      <c r="IS25" s="111"/>
      <c r="IT25" s="111"/>
      <c r="IU25" s="111"/>
      <c r="IV25" s="111"/>
    </row>
    <row r="26" spans="1:256" ht="15.75">
      <c r="A26" s="143" t="s">
        <v>455</v>
      </c>
      <c r="B26" s="222" t="s">
        <v>102</v>
      </c>
      <c r="C26" s="214">
        <v>90</v>
      </c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  <c r="IR26" s="111"/>
      <c r="IS26" s="111"/>
      <c r="IT26" s="111"/>
      <c r="IU26" s="111"/>
      <c r="IV26" s="111"/>
    </row>
    <row r="27" spans="1:256" ht="15.75">
      <c r="A27" s="143" t="s">
        <v>456</v>
      </c>
      <c r="B27" s="223" t="s">
        <v>94</v>
      </c>
      <c r="C27" s="214">
        <v>90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  <c r="IR27" s="111"/>
      <c r="IS27" s="111"/>
      <c r="IT27" s="111"/>
      <c r="IU27" s="111"/>
      <c r="IV27" s="111"/>
    </row>
    <row r="28" spans="1:256" ht="15.75">
      <c r="A28" s="143" t="s">
        <v>457</v>
      </c>
      <c r="B28" s="119" t="s">
        <v>393</v>
      </c>
      <c r="C28" s="128">
        <v>100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  <c r="HJ28" s="111"/>
      <c r="HK28" s="111"/>
      <c r="HL28" s="111"/>
      <c r="HM28" s="111"/>
      <c r="HN28" s="111"/>
      <c r="HO28" s="111"/>
      <c r="HP28" s="111"/>
      <c r="HQ28" s="111"/>
      <c r="HR28" s="111"/>
      <c r="HS28" s="111"/>
      <c r="HT28" s="111"/>
      <c r="HU28" s="111"/>
      <c r="HV28" s="111"/>
      <c r="HW28" s="111"/>
      <c r="HX28" s="111"/>
      <c r="HY28" s="111"/>
      <c r="HZ28" s="111"/>
      <c r="IA28" s="111"/>
      <c r="IB28" s="111"/>
      <c r="IC28" s="111"/>
      <c r="ID28" s="111"/>
      <c r="IE28" s="111"/>
      <c r="IF28" s="111"/>
      <c r="IG28" s="111"/>
      <c r="IH28" s="111"/>
      <c r="II28" s="111"/>
      <c r="IJ28" s="111"/>
      <c r="IK28" s="111"/>
      <c r="IL28" s="111"/>
      <c r="IM28" s="111"/>
      <c r="IN28" s="111"/>
      <c r="IO28" s="111"/>
      <c r="IP28" s="111"/>
      <c r="IQ28" s="111"/>
      <c r="IR28" s="111"/>
      <c r="IS28" s="111"/>
      <c r="IT28" s="111"/>
      <c r="IU28" s="111"/>
      <c r="IV28" s="111"/>
    </row>
    <row r="29" spans="1:256" ht="15.75">
      <c r="A29" s="143" t="s">
        <v>458</v>
      </c>
      <c r="B29" s="220" t="s">
        <v>150</v>
      </c>
      <c r="C29" s="214">
        <v>50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  <c r="HJ29" s="111"/>
      <c r="HK29" s="111"/>
      <c r="HL29" s="111"/>
      <c r="HM29" s="111"/>
      <c r="HN29" s="111"/>
      <c r="HO29" s="111"/>
      <c r="HP29" s="111"/>
      <c r="HQ29" s="111"/>
      <c r="HR29" s="111"/>
      <c r="HS29" s="111"/>
      <c r="HT29" s="111"/>
      <c r="HU29" s="111"/>
      <c r="HV29" s="111"/>
      <c r="HW29" s="111"/>
      <c r="HX29" s="111"/>
      <c r="HY29" s="111"/>
      <c r="HZ29" s="111"/>
      <c r="IA29" s="111"/>
      <c r="IB29" s="111"/>
      <c r="IC29" s="111"/>
      <c r="ID29" s="111"/>
      <c r="IE29" s="111"/>
      <c r="IF29" s="111"/>
      <c r="IG29" s="111"/>
      <c r="IH29" s="111"/>
      <c r="II29" s="111"/>
      <c r="IJ29" s="111"/>
      <c r="IK29" s="111"/>
      <c r="IL29" s="111"/>
      <c r="IM29" s="111"/>
      <c r="IN29" s="111"/>
      <c r="IO29" s="111"/>
      <c r="IP29" s="111"/>
      <c r="IQ29" s="111"/>
      <c r="IR29" s="111"/>
      <c r="IS29" s="111"/>
      <c r="IT29" s="111"/>
      <c r="IU29" s="111"/>
      <c r="IV29" s="111"/>
    </row>
    <row r="30" spans="1:256" ht="31.5">
      <c r="A30" s="143" t="s">
        <v>459</v>
      </c>
      <c r="B30" s="213" t="s">
        <v>394</v>
      </c>
      <c r="C30" s="214">
        <v>70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/>
      <c r="IK30" s="111"/>
      <c r="IL30" s="111"/>
      <c r="IM30" s="111"/>
      <c r="IN30" s="111"/>
      <c r="IO30" s="111"/>
      <c r="IP30" s="111"/>
      <c r="IQ30" s="111"/>
      <c r="IR30" s="111"/>
      <c r="IS30" s="111"/>
      <c r="IT30" s="111"/>
      <c r="IU30" s="111"/>
      <c r="IV30" s="111"/>
    </row>
    <row r="31" spans="1:256" ht="32.25" thickBot="1">
      <c r="A31" s="145" t="s">
        <v>460</v>
      </c>
      <c r="B31" s="224" t="s">
        <v>99</v>
      </c>
      <c r="C31" s="225">
        <v>80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  <c r="IK31" s="111"/>
      <c r="IL31" s="111"/>
      <c r="IM31" s="111"/>
      <c r="IN31" s="111"/>
      <c r="IO31" s="111"/>
      <c r="IP31" s="111"/>
      <c r="IQ31" s="111"/>
      <c r="IR31" s="111"/>
      <c r="IS31" s="111"/>
      <c r="IT31" s="111"/>
      <c r="IU31" s="111"/>
      <c r="IV31" s="111"/>
    </row>
    <row r="32" spans="1:256" ht="16.5" thickBot="1">
      <c r="A32" s="267"/>
      <c r="B32" s="268"/>
      <c r="C32" s="269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/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111"/>
      <c r="ID32" s="111"/>
      <c r="IE32" s="111"/>
      <c r="IF32" s="111"/>
      <c r="IG32" s="111"/>
      <c r="IH32" s="111"/>
      <c r="II32" s="111"/>
      <c r="IJ32" s="111"/>
      <c r="IK32" s="111"/>
      <c r="IL32" s="111"/>
      <c r="IM32" s="111"/>
      <c r="IN32" s="111"/>
      <c r="IO32" s="111"/>
      <c r="IP32" s="111"/>
      <c r="IQ32" s="111"/>
      <c r="IR32" s="111"/>
      <c r="IS32" s="111"/>
      <c r="IT32" s="111"/>
      <c r="IU32" s="111"/>
      <c r="IV32" s="111"/>
    </row>
    <row r="33" spans="1:256" ht="15.75">
      <c r="A33" s="150"/>
      <c r="B33" s="120" t="s">
        <v>66</v>
      </c>
      <c r="C33" s="12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  <c r="HJ33" s="111"/>
      <c r="HK33" s="111"/>
      <c r="HL33" s="111"/>
      <c r="HM33" s="111"/>
      <c r="HN33" s="111"/>
      <c r="HO33" s="111"/>
      <c r="HP33" s="111"/>
      <c r="HQ33" s="111"/>
      <c r="HR33" s="111"/>
      <c r="HS33" s="111"/>
      <c r="HT33" s="111"/>
      <c r="HU33" s="111"/>
      <c r="HV33" s="111"/>
      <c r="HW33" s="111"/>
      <c r="HX33" s="111"/>
      <c r="HY33" s="111"/>
      <c r="HZ33" s="111"/>
      <c r="IA33" s="111"/>
      <c r="IB33" s="111"/>
      <c r="IC33" s="111"/>
      <c r="ID33" s="111"/>
      <c r="IE33" s="111"/>
      <c r="IF33" s="111"/>
      <c r="IG33" s="111"/>
      <c r="IH33" s="111"/>
      <c r="II33" s="111"/>
      <c r="IJ33" s="111"/>
      <c r="IK33" s="111"/>
      <c r="IL33" s="111"/>
      <c r="IM33" s="111"/>
      <c r="IN33" s="111"/>
      <c r="IO33" s="111"/>
      <c r="IP33" s="111"/>
      <c r="IQ33" s="111"/>
      <c r="IR33" s="111"/>
      <c r="IS33" s="111"/>
      <c r="IT33" s="111"/>
      <c r="IU33" s="111"/>
      <c r="IV33" s="111"/>
    </row>
    <row r="34" spans="1:256" ht="15.75">
      <c r="A34" s="143" t="s">
        <v>461</v>
      </c>
      <c r="B34" s="122" t="s">
        <v>395</v>
      </c>
      <c r="C34" s="146">
        <v>10000</v>
      </c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  <c r="HH34" s="111"/>
      <c r="HI34" s="111"/>
      <c r="HJ34" s="111"/>
      <c r="HK34" s="111"/>
      <c r="HL34" s="111"/>
      <c r="HM34" s="111"/>
      <c r="HN34" s="111"/>
      <c r="HO34" s="111"/>
      <c r="HP34" s="111"/>
      <c r="HQ34" s="111"/>
      <c r="HR34" s="111"/>
      <c r="HS34" s="111"/>
      <c r="HT34" s="111"/>
      <c r="HU34" s="111"/>
      <c r="HV34" s="111"/>
      <c r="HW34" s="111"/>
      <c r="HX34" s="111"/>
      <c r="HY34" s="111"/>
      <c r="HZ34" s="111"/>
      <c r="IA34" s="111"/>
      <c r="IB34" s="111"/>
      <c r="IC34" s="111"/>
      <c r="ID34" s="111"/>
      <c r="IE34" s="111"/>
      <c r="IF34" s="111"/>
      <c r="IG34" s="111"/>
      <c r="IH34" s="111"/>
      <c r="II34" s="111"/>
      <c r="IJ34" s="111"/>
      <c r="IK34" s="111"/>
      <c r="IL34" s="111"/>
      <c r="IM34" s="111"/>
      <c r="IN34" s="111"/>
      <c r="IO34" s="111"/>
      <c r="IP34" s="111"/>
      <c r="IQ34" s="111"/>
      <c r="IR34" s="111"/>
      <c r="IS34" s="111"/>
      <c r="IT34" s="111"/>
      <c r="IU34" s="111"/>
      <c r="IV34" s="111"/>
    </row>
    <row r="35" spans="1:256" ht="15.75">
      <c r="A35" s="143" t="s">
        <v>462</v>
      </c>
      <c r="B35" s="123" t="s">
        <v>396</v>
      </c>
      <c r="C35" s="146">
        <v>14000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11"/>
      <c r="DH35" s="111"/>
      <c r="DI35" s="111"/>
      <c r="DJ35" s="111"/>
      <c r="DK35" s="111"/>
      <c r="DL35" s="111"/>
      <c r="DM35" s="111"/>
      <c r="DN35" s="111"/>
      <c r="DO35" s="111"/>
      <c r="DP35" s="111"/>
      <c r="DQ35" s="111"/>
      <c r="DR35" s="111"/>
      <c r="DS35" s="111"/>
      <c r="DT35" s="111"/>
      <c r="DU35" s="111"/>
      <c r="DV35" s="111"/>
      <c r="DW35" s="111"/>
      <c r="DX35" s="111"/>
      <c r="DY35" s="111"/>
      <c r="DZ35" s="111"/>
      <c r="EA35" s="111"/>
      <c r="EB35" s="111"/>
      <c r="EC35" s="111"/>
      <c r="ED35" s="111"/>
      <c r="EE35" s="111"/>
      <c r="EF35" s="111"/>
      <c r="EG35" s="111"/>
      <c r="EH35" s="111"/>
      <c r="EI35" s="111"/>
      <c r="EJ35" s="111"/>
      <c r="EK35" s="111"/>
      <c r="EL35" s="111"/>
      <c r="EM35" s="111"/>
      <c r="EN35" s="111"/>
      <c r="EO35" s="111"/>
      <c r="EP35" s="111"/>
      <c r="EQ35" s="111"/>
      <c r="ER35" s="111"/>
      <c r="ES35" s="111"/>
      <c r="ET35" s="111"/>
      <c r="EU35" s="111"/>
      <c r="EV35" s="111"/>
      <c r="EW35" s="111"/>
      <c r="EX35" s="111"/>
      <c r="EY35" s="111"/>
      <c r="EZ35" s="111"/>
      <c r="FA35" s="111"/>
      <c r="FB35" s="111"/>
      <c r="FC35" s="111"/>
      <c r="FD35" s="111"/>
      <c r="FE35" s="111"/>
      <c r="FF35" s="111"/>
      <c r="FG35" s="111"/>
      <c r="FH35" s="111"/>
      <c r="FI35" s="111"/>
      <c r="FJ35" s="111"/>
      <c r="FK35" s="111"/>
      <c r="FL35" s="111"/>
      <c r="FM35" s="111"/>
      <c r="FN35" s="111"/>
      <c r="FO35" s="111"/>
      <c r="FP35" s="111"/>
      <c r="FQ35" s="111"/>
      <c r="FR35" s="111"/>
      <c r="FS35" s="111"/>
      <c r="FT35" s="111"/>
      <c r="FU35" s="111"/>
      <c r="FV35" s="111"/>
      <c r="FW35" s="111"/>
      <c r="FX35" s="111"/>
      <c r="FY35" s="111"/>
      <c r="FZ35" s="111"/>
      <c r="GA35" s="111"/>
      <c r="GB35" s="111"/>
      <c r="GC35" s="111"/>
      <c r="GD35" s="111"/>
      <c r="GE35" s="111"/>
      <c r="GF35" s="111"/>
      <c r="GG35" s="111"/>
      <c r="GH35" s="111"/>
      <c r="GI35" s="111"/>
      <c r="GJ35" s="111"/>
      <c r="GK35" s="111"/>
      <c r="GL35" s="111"/>
      <c r="GM35" s="111"/>
      <c r="GN35" s="111"/>
      <c r="GO35" s="111"/>
      <c r="GP35" s="111"/>
      <c r="GQ35" s="111"/>
      <c r="GR35" s="111"/>
      <c r="GS35" s="111"/>
      <c r="GT35" s="111"/>
      <c r="GU35" s="111"/>
      <c r="GV35" s="111"/>
      <c r="GW35" s="111"/>
      <c r="GX35" s="111"/>
      <c r="GY35" s="111"/>
      <c r="GZ35" s="111"/>
      <c r="HA35" s="111"/>
      <c r="HB35" s="111"/>
      <c r="HC35" s="111"/>
      <c r="HD35" s="111"/>
      <c r="HE35" s="111"/>
      <c r="HF35" s="111"/>
      <c r="HG35" s="111"/>
      <c r="HH35" s="111"/>
      <c r="HI35" s="111"/>
      <c r="HJ35" s="111"/>
      <c r="HK35" s="111"/>
      <c r="HL35" s="111"/>
      <c r="HM35" s="111"/>
      <c r="HN35" s="111"/>
      <c r="HO35" s="111"/>
      <c r="HP35" s="111"/>
      <c r="HQ35" s="111"/>
      <c r="HR35" s="111"/>
      <c r="HS35" s="111"/>
      <c r="HT35" s="111"/>
      <c r="HU35" s="111"/>
      <c r="HV35" s="111"/>
      <c r="HW35" s="111"/>
      <c r="HX35" s="111"/>
      <c r="HY35" s="111"/>
      <c r="HZ35" s="111"/>
      <c r="IA35" s="111"/>
      <c r="IB35" s="111"/>
      <c r="IC35" s="111"/>
      <c r="ID35" s="111"/>
      <c r="IE35" s="111"/>
      <c r="IF35" s="111"/>
      <c r="IG35" s="111"/>
      <c r="IH35" s="111"/>
      <c r="II35" s="111"/>
      <c r="IJ35" s="111"/>
      <c r="IK35" s="111"/>
      <c r="IL35" s="111"/>
      <c r="IM35" s="111"/>
      <c r="IN35" s="111"/>
      <c r="IO35" s="111"/>
      <c r="IP35" s="111"/>
      <c r="IQ35" s="111"/>
      <c r="IR35" s="111"/>
      <c r="IS35" s="111"/>
      <c r="IT35" s="111"/>
      <c r="IU35" s="111"/>
      <c r="IV35" s="111"/>
    </row>
    <row r="36" spans="1:256" ht="15.75">
      <c r="A36" s="143" t="s">
        <v>463</v>
      </c>
      <c r="B36" s="122" t="s">
        <v>397</v>
      </c>
      <c r="C36" s="146">
        <v>18000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  <c r="HJ36" s="111"/>
      <c r="HK36" s="111"/>
      <c r="HL36" s="111"/>
      <c r="HM36" s="111"/>
      <c r="HN36" s="111"/>
      <c r="HO36" s="111"/>
      <c r="HP36" s="111"/>
      <c r="HQ36" s="111"/>
      <c r="HR36" s="111"/>
      <c r="HS36" s="111"/>
      <c r="HT36" s="111"/>
      <c r="HU36" s="111"/>
      <c r="HV36" s="111"/>
      <c r="HW36" s="111"/>
      <c r="HX36" s="111"/>
      <c r="HY36" s="111"/>
      <c r="HZ36" s="111"/>
      <c r="IA36" s="111"/>
      <c r="IB36" s="111"/>
      <c r="IC36" s="111"/>
      <c r="ID36" s="111"/>
      <c r="IE36" s="111"/>
      <c r="IF36" s="111"/>
      <c r="IG36" s="111"/>
      <c r="IH36" s="111"/>
      <c r="II36" s="111"/>
      <c r="IJ36" s="111"/>
      <c r="IK36" s="111"/>
      <c r="IL36" s="111"/>
      <c r="IM36" s="111"/>
      <c r="IN36" s="111"/>
      <c r="IO36" s="111"/>
      <c r="IP36" s="111"/>
      <c r="IQ36" s="111"/>
      <c r="IR36" s="111"/>
      <c r="IS36" s="111"/>
      <c r="IT36" s="111"/>
      <c r="IU36" s="111"/>
      <c r="IV36" s="111"/>
    </row>
    <row r="37" spans="1:256" ht="15.75">
      <c r="A37" s="143" t="s">
        <v>464</v>
      </c>
      <c r="B37" s="123" t="s">
        <v>398</v>
      </c>
      <c r="C37" s="146">
        <v>23000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1"/>
      <c r="DL37" s="111"/>
      <c r="DM37" s="111"/>
      <c r="DN37" s="111"/>
      <c r="DO37" s="111"/>
      <c r="DP37" s="111"/>
      <c r="DQ37" s="111"/>
      <c r="DR37" s="111"/>
      <c r="DS37" s="111"/>
      <c r="DT37" s="111"/>
      <c r="DU37" s="111"/>
      <c r="DV37" s="111"/>
      <c r="DW37" s="111"/>
      <c r="DX37" s="111"/>
      <c r="DY37" s="111"/>
      <c r="DZ37" s="111"/>
      <c r="EA37" s="111"/>
      <c r="EB37" s="111"/>
      <c r="EC37" s="111"/>
      <c r="ED37" s="111"/>
      <c r="EE37" s="111"/>
      <c r="EF37" s="111"/>
      <c r="EG37" s="111"/>
      <c r="EH37" s="111"/>
      <c r="EI37" s="111"/>
      <c r="EJ37" s="111"/>
      <c r="EK37" s="111"/>
      <c r="EL37" s="111"/>
      <c r="EM37" s="111"/>
      <c r="EN37" s="111"/>
      <c r="EO37" s="111"/>
      <c r="EP37" s="111"/>
      <c r="EQ37" s="111"/>
      <c r="ER37" s="111"/>
      <c r="ES37" s="111"/>
      <c r="ET37" s="111"/>
      <c r="EU37" s="111"/>
      <c r="EV37" s="111"/>
      <c r="EW37" s="111"/>
      <c r="EX37" s="111"/>
      <c r="EY37" s="111"/>
      <c r="EZ37" s="111"/>
      <c r="FA37" s="111"/>
      <c r="FB37" s="111"/>
      <c r="FC37" s="111"/>
      <c r="FD37" s="111"/>
      <c r="FE37" s="111"/>
      <c r="FF37" s="111"/>
      <c r="FG37" s="111"/>
      <c r="FH37" s="111"/>
      <c r="FI37" s="111"/>
      <c r="FJ37" s="111"/>
      <c r="FK37" s="111"/>
      <c r="FL37" s="111"/>
      <c r="FM37" s="111"/>
      <c r="FN37" s="111"/>
      <c r="FO37" s="111"/>
      <c r="FP37" s="111"/>
      <c r="FQ37" s="111"/>
      <c r="FR37" s="111"/>
      <c r="FS37" s="111"/>
      <c r="FT37" s="111"/>
      <c r="FU37" s="111"/>
      <c r="FV37" s="111"/>
      <c r="FW37" s="111"/>
      <c r="FX37" s="111"/>
      <c r="FY37" s="111"/>
      <c r="FZ37" s="111"/>
      <c r="GA37" s="111"/>
      <c r="GB37" s="111"/>
      <c r="GC37" s="111"/>
      <c r="GD37" s="111"/>
      <c r="GE37" s="111"/>
      <c r="GF37" s="111"/>
      <c r="GG37" s="111"/>
      <c r="GH37" s="111"/>
      <c r="GI37" s="111"/>
      <c r="GJ37" s="111"/>
      <c r="GK37" s="111"/>
      <c r="GL37" s="111"/>
      <c r="GM37" s="111"/>
      <c r="GN37" s="111"/>
      <c r="GO37" s="111"/>
      <c r="GP37" s="111"/>
      <c r="GQ37" s="111"/>
      <c r="GR37" s="111"/>
      <c r="GS37" s="111"/>
      <c r="GT37" s="111"/>
      <c r="GU37" s="111"/>
      <c r="GV37" s="111"/>
      <c r="GW37" s="111"/>
      <c r="GX37" s="111"/>
      <c r="GY37" s="111"/>
      <c r="GZ37" s="111"/>
      <c r="HA37" s="111"/>
      <c r="HB37" s="111"/>
      <c r="HC37" s="111"/>
      <c r="HD37" s="111"/>
      <c r="HE37" s="111"/>
      <c r="HF37" s="111"/>
      <c r="HG37" s="111"/>
      <c r="HH37" s="111"/>
      <c r="HI37" s="111"/>
      <c r="HJ37" s="111"/>
      <c r="HK37" s="111"/>
      <c r="HL37" s="111"/>
      <c r="HM37" s="111"/>
      <c r="HN37" s="111"/>
      <c r="HO37" s="111"/>
      <c r="HP37" s="111"/>
      <c r="HQ37" s="111"/>
      <c r="HR37" s="111"/>
      <c r="HS37" s="111"/>
      <c r="HT37" s="111"/>
      <c r="HU37" s="111"/>
      <c r="HV37" s="111"/>
      <c r="HW37" s="111"/>
      <c r="HX37" s="111"/>
      <c r="HY37" s="111"/>
      <c r="HZ37" s="111"/>
      <c r="IA37" s="111"/>
      <c r="IB37" s="111"/>
      <c r="IC37" s="111"/>
      <c r="ID37" s="111"/>
      <c r="IE37" s="111"/>
      <c r="IF37" s="111"/>
      <c r="IG37" s="111"/>
      <c r="IH37" s="111"/>
      <c r="II37" s="111"/>
      <c r="IJ37" s="111"/>
      <c r="IK37" s="111"/>
      <c r="IL37" s="111"/>
      <c r="IM37" s="111"/>
      <c r="IN37" s="111"/>
      <c r="IO37" s="111"/>
      <c r="IP37" s="111"/>
      <c r="IQ37" s="111"/>
      <c r="IR37" s="111"/>
      <c r="IS37" s="111"/>
      <c r="IT37" s="111"/>
      <c r="IU37" s="111"/>
      <c r="IV37" s="111"/>
    </row>
    <row r="38" spans="1:256" ht="15.75">
      <c r="A38" s="143" t="s">
        <v>603</v>
      </c>
      <c r="B38" s="122" t="s">
        <v>684</v>
      </c>
      <c r="C38" s="127">
        <v>3600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  <c r="BO38" s="111"/>
      <c r="BP38" s="111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  <c r="CA38" s="111"/>
      <c r="CB38" s="111"/>
      <c r="CC38" s="111"/>
      <c r="CD38" s="111"/>
      <c r="CE38" s="111"/>
      <c r="CF38" s="111"/>
      <c r="CG38" s="111"/>
      <c r="CH38" s="111"/>
      <c r="CI38" s="111"/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11"/>
      <c r="DH38" s="111"/>
      <c r="DI38" s="111"/>
      <c r="DJ38" s="111"/>
      <c r="DK38" s="111"/>
      <c r="DL38" s="111"/>
      <c r="DM38" s="111"/>
      <c r="DN38" s="111"/>
      <c r="DO38" s="111"/>
      <c r="DP38" s="111"/>
      <c r="DQ38" s="111"/>
      <c r="DR38" s="111"/>
      <c r="DS38" s="111"/>
      <c r="DT38" s="111"/>
      <c r="DU38" s="111"/>
      <c r="DV38" s="111"/>
      <c r="DW38" s="111"/>
      <c r="DX38" s="111"/>
      <c r="DY38" s="111"/>
      <c r="DZ38" s="111"/>
      <c r="EA38" s="111"/>
      <c r="EB38" s="111"/>
      <c r="EC38" s="111"/>
      <c r="ED38" s="111"/>
      <c r="EE38" s="111"/>
      <c r="EF38" s="111"/>
      <c r="EG38" s="111"/>
      <c r="EH38" s="111"/>
      <c r="EI38" s="111"/>
      <c r="EJ38" s="111"/>
      <c r="EK38" s="111"/>
      <c r="EL38" s="111"/>
      <c r="EM38" s="111"/>
      <c r="EN38" s="111"/>
      <c r="EO38" s="111"/>
      <c r="EP38" s="111"/>
      <c r="EQ38" s="111"/>
      <c r="ER38" s="111"/>
      <c r="ES38" s="111"/>
      <c r="ET38" s="111"/>
      <c r="EU38" s="111"/>
      <c r="EV38" s="111"/>
      <c r="EW38" s="111"/>
      <c r="EX38" s="111"/>
      <c r="EY38" s="111"/>
      <c r="EZ38" s="111"/>
      <c r="FA38" s="111"/>
      <c r="FB38" s="111"/>
      <c r="FC38" s="111"/>
      <c r="FD38" s="111"/>
      <c r="FE38" s="111"/>
      <c r="FF38" s="111"/>
      <c r="FG38" s="111"/>
      <c r="FH38" s="111"/>
      <c r="FI38" s="111"/>
      <c r="FJ38" s="111"/>
      <c r="FK38" s="111"/>
      <c r="FL38" s="111"/>
      <c r="FM38" s="111"/>
      <c r="FN38" s="111"/>
      <c r="FO38" s="111"/>
      <c r="FP38" s="111"/>
      <c r="FQ38" s="111"/>
      <c r="FR38" s="111"/>
      <c r="FS38" s="111"/>
      <c r="FT38" s="111"/>
      <c r="FU38" s="111"/>
      <c r="FV38" s="111"/>
      <c r="FW38" s="111"/>
      <c r="FX38" s="111"/>
      <c r="FY38" s="111"/>
      <c r="FZ38" s="111"/>
      <c r="GA38" s="111"/>
      <c r="GB38" s="111"/>
      <c r="GC38" s="111"/>
      <c r="GD38" s="111"/>
      <c r="GE38" s="111"/>
      <c r="GF38" s="111"/>
      <c r="GG38" s="111"/>
      <c r="GH38" s="111"/>
      <c r="GI38" s="111"/>
      <c r="GJ38" s="111"/>
      <c r="GK38" s="111"/>
      <c r="GL38" s="111"/>
      <c r="GM38" s="111"/>
      <c r="GN38" s="111"/>
      <c r="GO38" s="111"/>
      <c r="GP38" s="111"/>
      <c r="GQ38" s="111"/>
      <c r="GR38" s="111"/>
      <c r="GS38" s="111"/>
      <c r="GT38" s="111"/>
      <c r="GU38" s="111"/>
      <c r="GV38" s="111"/>
      <c r="GW38" s="111"/>
      <c r="GX38" s="111"/>
      <c r="GY38" s="111"/>
      <c r="GZ38" s="111"/>
      <c r="HA38" s="111"/>
      <c r="HB38" s="111"/>
      <c r="HC38" s="111"/>
      <c r="HD38" s="111"/>
      <c r="HE38" s="111"/>
      <c r="HF38" s="111"/>
      <c r="HG38" s="111"/>
      <c r="HH38" s="111"/>
      <c r="HI38" s="111"/>
      <c r="HJ38" s="111"/>
      <c r="HK38" s="111"/>
      <c r="HL38" s="111"/>
      <c r="HM38" s="111"/>
      <c r="HN38" s="111"/>
      <c r="HO38" s="111"/>
      <c r="HP38" s="111"/>
      <c r="HQ38" s="111"/>
      <c r="HR38" s="111"/>
      <c r="HS38" s="111"/>
      <c r="HT38" s="111"/>
      <c r="HU38" s="111"/>
      <c r="HV38" s="111"/>
      <c r="HW38" s="111"/>
      <c r="HX38" s="111"/>
      <c r="HY38" s="111"/>
      <c r="HZ38" s="111"/>
      <c r="IA38" s="111"/>
      <c r="IB38" s="111"/>
      <c r="IC38" s="111"/>
      <c r="ID38" s="111"/>
      <c r="IE38" s="111"/>
      <c r="IF38" s="111"/>
      <c r="IG38" s="111"/>
      <c r="IH38" s="111"/>
      <c r="II38" s="111"/>
      <c r="IJ38" s="111"/>
      <c r="IK38" s="111"/>
      <c r="IL38" s="111"/>
      <c r="IM38" s="111"/>
      <c r="IN38" s="111"/>
      <c r="IO38" s="111"/>
      <c r="IP38" s="111"/>
      <c r="IQ38" s="111"/>
      <c r="IR38" s="111"/>
      <c r="IS38" s="111"/>
      <c r="IT38" s="111"/>
      <c r="IU38" s="111"/>
      <c r="IV38" s="111"/>
    </row>
    <row r="39" spans="1:256" ht="15.75">
      <c r="A39" s="143" t="s">
        <v>465</v>
      </c>
      <c r="B39" s="124" t="s">
        <v>399</v>
      </c>
      <c r="C39" s="147">
        <v>5650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1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11"/>
      <c r="DH39" s="111"/>
      <c r="DI39" s="111"/>
      <c r="DJ39" s="111"/>
      <c r="DK39" s="111"/>
      <c r="DL39" s="111"/>
      <c r="DM39" s="111"/>
      <c r="DN39" s="111"/>
      <c r="DO39" s="111"/>
      <c r="DP39" s="111"/>
      <c r="DQ39" s="111"/>
      <c r="DR39" s="111"/>
      <c r="DS39" s="111"/>
      <c r="DT39" s="111"/>
      <c r="DU39" s="111"/>
      <c r="DV39" s="111"/>
      <c r="DW39" s="111"/>
      <c r="DX39" s="111"/>
      <c r="DY39" s="111"/>
      <c r="DZ39" s="111"/>
      <c r="EA39" s="111"/>
      <c r="EB39" s="111"/>
      <c r="EC39" s="111"/>
      <c r="ED39" s="111"/>
      <c r="EE39" s="111"/>
      <c r="EF39" s="111"/>
      <c r="EG39" s="111"/>
      <c r="EH39" s="111"/>
      <c r="EI39" s="111"/>
      <c r="EJ39" s="111"/>
      <c r="EK39" s="111"/>
      <c r="EL39" s="111"/>
      <c r="EM39" s="111"/>
      <c r="EN39" s="111"/>
      <c r="EO39" s="111"/>
      <c r="EP39" s="111"/>
      <c r="EQ39" s="111"/>
      <c r="ER39" s="111"/>
      <c r="ES39" s="111"/>
      <c r="ET39" s="111"/>
      <c r="EU39" s="111"/>
      <c r="EV39" s="111"/>
      <c r="EW39" s="111"/>
      <c r="EX39" s="111"/>
      <c r="EY39" s="111"/>
      <c r="EZ39" s="111"/>
      <c r="FA39" s="111"/>
      <c r="FB39" s="111"/>
      <c r="FC39" s="111"/>
      <c r="FD39" s="111"/>
      <c r="FE39" s="111"/>
      <c r="FF39" s="111"/>
      <c r="FG39" s="111"/>
      <c r="FH39" s="111"/>
      <c r="FI39" s="111"/>
      <c r="FJ39" s="111"/>
      <c r="FK39" s="111"/>
      <c r="FL39" s="111"/>
      <c r="FM39" s="111"/>
      <c r="FN39" s="111"/>
      <c r="FO39" s="111"/>
      <c r="FP39" s="111"/>
      <c r="FQ39" s="111"/>
      <c r="FR39" s="111"/>
      <c r="FS39" s="111"/>
      <c r="FT39" s="111"/>
      <c r="FU39" s="111"/>
      <c r="FV39" s="111"/>
      <c r="FW39" s="111"/>
      <c r="FX39" s="111"/>
      <c r="FY39" s="111"/>
      <c r="FZ39" s="111"/>
      <c r="GA39" s="111"/>
      <c r="GB39" s="111"/>
      <c r="GC39" s="111"/>
      <c r="GD39" s="111"/>
      <c r="GE39" s="111"/>
      <c r="GF39" s="111"/>
      <c r="GG39" s="111"/>
      <c r="GH39" s="111"/>
      <c r="GI39" s="111"/>
      <c r="GJ39" s="111"/>
      <c r="GK39" s="111"/>
      <c r="GL39" s="111"/>
      <c r="GM39" s="111"/>
      <c r="GN39" s="111"/>
      <c r="GO39" s="111"/>
      <c r="GP39" s="111"/>
      <c r="GQ39" s="111"/>
      <c r="GR39" s="111"/>
      <c r="GS39" s="111"/>
      <c r="GT39" s="111"/>
      <c r="GU39" s="111"/>
      <c r="GV39" s="111"/>
      <c r="GW39" s="111"/>
      <c r="GX39" s="111"/>
      <c r="GY39" s="111"/>
      <c r="GZ39" s="111"/>
      <c r="HA39" s="111"/>
      <c r="HB39" s="111"/>
      <c r="HC39" s="111"/>
      <c r="HD39" s="111"/>
      <c r="HE39" s="111"/>
      <c r="HF39" s="111"/>
      <c r="HG39" s="111"/>
      <c r="HH39" s="111"/>
      <c r="HI39" s="111"/>
      <c r="HJ39" s="111"/>
      <c r="HK39" s="111"/>
      <c r="HL39" s="111"/>
      <c r="HM39" s="111"/>
      <c r="HN39" s="111"/>
      <c r="HO39" s="111"/>
      <c r="HP39" s="111"/>
      <c r="HQ39" s="111"/>
      <c r="HR39" s="111"/>
      <c r="HS39" s="111"/>
      <c r="HT39" s="111"/>
      <c r="HU39" s="111"/>
      <c r="HV39" s="111"/>
      <c r="HW39" s="111"/>
      <c r="HX39" s="111"/>
      <c r="HY39" s="111"/>
      <c r="HZ39" s="111"/>
      <c r="IA39" s="111"/>
      <c r="IB39" s="111"/>
      <c r="IC39" s="111"/>
      <c r="ID39" s="111"/>
      <c r="IE39" s="111"/>
      <c r="IF39" s="111"/>
      <c r="IG39" s="111"/>
      <c r="IH39" s="111"/>
      <c r="II39" s="111"/>
      <c r="IJ39" s="111"/>
      <c r="IK39" s="111"/>
      <c r="IL39" s="111"/>
      <c r="IM39" s="111"/>
      <c r="IN39" s="111"/>
      <c r="IO39" s="111"/>
      <c r="IP39" s="111"/>
      <c r="IQ39" s="111"/>
      <c r="IR39" s="111"/>
      <c r="IS39" s="111"/>
      <c r="IT39" s="111"/>
      <c r="IU39" s="111"/>
      <c r="IV39" s="111"/>
    </row>
    <row r="40" spans="1:256" ht="15.75">
      <c r="A40" s="143" t="s">
        <v>466</v>
      </c>
      <c r="B40" s="125" t="s">
        <v>400</v>
      </c>
      <c r="C40" s="127">
        <v>2700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  <c r="CA40" s="111"/>
      <c r="CB40" s="111"/>
      <c r="CC40" s="111"/>
      <c r="CD40" s="111"/>
      <c r="CE40" s="111"/>
      <c r="CF40" s="111"/>
      <c r="CG40" s="111"/>
      <c r="CH40" s="111"/>
      <c r="CI40" s="111"/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11"/>
      <c r="DH40" s="111"/>
      <c r="DI40" s="111"/>
      <c r="DJ40" s="111"/>
      <c r="DK40" s="111"/>
      <c r="DL40" s="111"/>
      <c r="DM40" s="111"/>
      <c r="DN40" s="111"/>
      <c r="DO40" s="111"/>
      <c r="DP40" s="111"/>
      <c r="DQ40" s="111"/>
      <c r="DR40" s="111"/>
      <c r="DS40" s="111"/>
      <c r="DT40" s="111"/>
      <c r="DU40" s="111"/>
      <c r="DV40" s="111"/>
      <c r="DW40" s="111"/>
      <c r="DX40" s="111"/>
      <c r="DY40" s="111"/>
      <c r="DZ40" s="111"/>
      <c r="EA40" s="111"/>
      <c r="EB40" s="111"/>
      <c r="EC40" s="111"/>
      <c r="ED40" s="111"/>
      <c r="EE40" s="111"/>
      <c r="EF40" s="111"/>
      <c r="EG40" s="111"/>
      <c r="EH40" s="111"/>
      <c r="EI40" s="111"/>
      <c r="EJ40" s="111"/>
      <c r="EK40" s="111"/>
      <c r="EL40" s="111"/>
      <c r="EM40" s="111"/>
      <c r="EN40" s="111"/>
      <c r="EO40" s="111"/>
      <c r="EP40" s="111"/>
      <c r="EQ40" s="111"/>
      <c r="ER40" s="111"/>
      <c r="ES40" s="111"/>
      <c r="ET40" s="111"/>
      <c r="EU40" s="111"/>
      <c r="EV40" s="111"/>
      <c r="EW40" s="111"/>
      <c r="EX40" s="111"/>
      <c r="EY40" s="111"/>
      <c r="EZ40" s="111"/>
      <c r="FA40" s="111"/>
      <c r="FB40" s="111"/>
      <c r="FC40" s="111"/>
      <c r="FD40" s="111"/>
      <c r="FE40" s="111"/>
      <c r="FF40" s="111"/>
      <c r="FG40" s="111"/>
      <c r="FH40" s="111"/>
      <c r="FI40" s="111"/>
      <c r="FJ40" s="111"/>
      <c r="FK40" s="111"/>
      <c r="FL40" s="111"/>
      <c r="FM40" s="111"/>
      <c r="FN40" s="111"/>
      <c r="FO40" s="111"/>
      <c r="FP40" s="111"/>
      <c r="FQ40" s="111"/>
      <c r="FR40" s="111"/>
      <c r="FS40" s="111"/>
      <c r="FT40" s="111"/>
      <c r="FU40" s="111"/>
      <c r="FV40" s="111"/>
      <c r="FW40" s="111"/>
      <c r="FX40" s="111"/>
      <c r="FY40" s="111"/>
      <c r="FZ40" s="111"/>
      <c r="GA40" s="111"/>
      <c r="GB40" s="111"/>
      <c r="GC40" s="111"/>
      <c r="GD40" s="111"/>
      <c r="GE40" s="111"/>
      <c r="GF40" s="111"/>
      <c r="GG40" s="111"/>
      <c r="GH40" s="111"/>
      <c r="GI40" s="111"/>
      <c r="GJ40" s="111"/>
      <c r="GK40" s="111"/>
      <c r="GL40" s="111"/>
      <c r="GM40" s="111"/>
      <c r="GN40" s="111"/>
      <c r="GO40" s="111"/>
      <c r="GP40" s="111"/>
      <c r="GQ40" s="111"/>
      <c r="GR40" s="111"/>
      <c r="GS40" s="111"/>
      <c r="GT40" s="111"/>
      <c r="GU40" s="111"/>
      <c r="GV40" s="111"/>
      <c r="GW40" s="111"/>
      <c r="GX40" s="111"/>
      <c r="GY40" s="111"/>
      <c r="GZ40" s="111"/>
      <c r="HA40" s="111"/>
      <c r="HB40" s="111"/>
      <c r="HC40" s="111"/>
      <c r="HD40" s="111"/>
      <c r="HE40" s="111"/>
      <c r="HF40" s="111"/>
      <c r="HG40" s="111"/>
      <c r="HH40" s="111"/>
      <c r="HI40" s="111"/>
      <c r="HJ40" s="111"/>
      <c r="HK40" s="111"/>
      <c r="HL40" s="111"/>
      <c r="HM40" s="111"/>
      <c r="HN40" s="111"/>
      <c r="HO40" s="111"/>
      <c r="HP40" s="111"/>
      <c r="HQ40" s="111"/>
      <c r="HR40" s="111"/>
      <c r="HS40" s="111"/>
      <c r="HT40" s="111"/>
      <c r="HU40" s="111"/>
      <c r="HV40" s="111"/>
      <c r="HW40" s="111"/>
      <c r="HX40" s="111"/>
      <c r="HY40" s="111"/>
      <c r="HZ40" s="111"/>
      <c r="IA40" s="111"/>
      <c r="IB40" s="111"/>
      <c r="IC40" s="111"/>
      <c r="ID40" s="111"/>
      <c r="IE40" s="111"/>
      <c r="IF40" s="111"/>
      <c r="IG40" s="111"/>
      <c r="IH40" s="111"/>
      <c r="II40" s="111"/>
      <c r="IJ40" s="111"/>
      <c r="IK40" s="111"/>
      <c r="IL40" s="111"/>
      <c r="IM40" s="111"/>
      <c r="IN40" s="111"/>
      <c r="IO40" s="111"/>
      <c r="IP40" s="111"/>
      <c r="IQ40" s="111"/>
      <c r="IR40" s="111"/>
      <c r="IS40" s="111"/>
      <c r="IT40" s="111"/>
      <c r="IU40" s="111"/>
      <c r="IV40" s="111"/>
    </row>
    <row r="41" spans="1:256" ht="15.75" customHeight="1">
      <c r="A41" s="143" t="s">
        <v>467</v>
      </c>
      <c r="B41" s="126" t="s">
        <v>401</v>
      </c>
      <c r="C41" s="127">
        <v>3500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11"/>
      <c r="DH41" s="111"/>
      <c r="DI41" s="111"/>
      <c r="DJ41" s="111"/>
      <c r="DK41" s="111"/>
      <c r="DL41" s="111"/>
      <c r="DM41" s="111"/>
      <c r="DN41" s="111"/>
      <c r="DO41" s="111"/>
      <c r="DP41" s="111"/>
      <c r="DQ41" s="111"/>
      <c r="DR41" s="111"/>
      <c r="DS41" s="111"/>
      <c r="DT41" s="111"/>
      <c r="DU41" s="111"/>
      <c r="DV41" s="111"/>
      <c r="DW41" s="111"/>
      <c r="DX41" s="111"/>
      <c r="DY41" s="111"/>
      <c r="DZ41" s="111"/>
      <c r="EA41" s="111"/>
      <c r="EB41" s="111"/>
      <c r="EC41" s="111"/>
      <c r="ED41" s="111"/>
      <c r="EE41" s="111"/>
      <c r="EF41" s="111"/>
      <c r="EG41" s="111"/>
      <c r="EH41" s="111"/>
      <c r="EI41" s="111"/>
      <c r="EJ41" s="111"/>
      <c r="EK41" s="111"/>
      <c r="EL41" s="111"/>
      <c r="EM41" s="111"/>
      <c r="EN41" s="111"/>
      <c r="EO41" s="111"/>
      <c r="EP41" s="111"/>
      <c r="EQ41" s="111"/>
      <c r="ER41" s="111"/>
      <c r="ES41" s="111"/>
      <c r="ET41" s="111"/>
      <c r="EU41" s="111"/>
      <c r="EV41" s="111"/>
      <c r="EW41" s="111"/>
      <c r="EX41" s="111"/>
      <c r="EY41" s="111"/>
      <c r="EZ41" s="111"/>
      <c r="FA41" s="111"/>
      <c r="FB41" s="111"/>
      <c r="FC41" s="111"/>
      <c r="FD41" s="111"/>
      <c r="FE41" s="111"/>
      <c r="FF41" s="111"/>
      <c r="FG41" s="111"/>
      <c r="FH41" s="111"/>
      <c r="FI41" s="111"/>
      <c r="FJ41" s="111"/>
      <c r="FK41" s="111"/>
      <c r="FL41" s="111"/>
      <c r="FM41" s="111"/>
      <c r="FN41" s="111"/>
      <c r="FO41" s="111"/>
      <c r="FP41" s="111"/>
      <c r="FQ41" s="111"/>
      <c r="FR41" s="111"/>
      <c r="FS41" s="111"/>
      <c r="FT41" s="111"/>
      <c r="FU41" s="111"/>
      <c r="FV41" s="111"/>
      <c r="FW41" s="111"/>
      <c r="FX41" s="111"/>
      <c r="FY41" s="111"/>
      <c r="FZ41" s="111"/>
      <c r="GA41" s="111"/>
      <c r="GB41" s="111"/>
      <c r="GC41" s="111"/>
      <c r="GD41" s="111"/>
      <c r="GE41" s="111"/>
      <c r="GF41" s="111"/>
      <c r="GG41" s="111"/>
      <c r="GH41" s="111"/>
      <c r="GI41" s="111"/>
      <c r="GJ41" s="111"/>
      <c r="GK41" s="111"/>
      <c r="GL41" s="111"/>
      <c r="GM41" s="111"/>
      <c r="GN41" s="111"/>
      <c r="GO41" s="111"/>
      <c r="GP41" s="111"/>
      <c r="GQ41" s="111"/>
      <c r="GR41" s="111"/>
      <c r="GS41" s="111"/>
      <c r="GT41" s="111"/>
      <c r="GU41" s="111"/>
      <c r="GV41" s="111"/>
      <c r="GW41" s="111"/>
      <c r="GX41" s="111"/>
      <c r="GY41" s="111"/>
      <c r="GZ41" s="111"/>
      <c r="HA41" s="111"/>
      <c r="HB41" s="111"/>
      <c r="HC41" s="111"/>
      <c r="HD41" s="111"/>
      <c r="HE41" s="111"/>
      <c r="HF41" s="111"/>
      <c r="HG41" s="111"/>
      <c r="HH41" s="111"/>
      <c r="HI41" s="111"/>
      <c r="HJ41" s="111"/>
      <c r="HK41" s="111"/>
      <c r="HL41" s="111"/>
      <c r="HM41" s="111"/>
      <c r="HN41" s="111"/>
      <c r="HO41" s="111"/>
      <c r="HP41" s="111"/>
      <c r="HQ41" s="111"/>
      <c r="HR41" s="111"/>
      <c r="HS41" s="111"/>
      <c r="HT41" s="111"/>
      <c r="HU41" s="111"/>
      <c r="HV41" s="111"/>
      <c r="HW41" s="111"/>
      <c r="HX41" s="111"/>
      <c r="HY41" s="111"/>
      <c r="HZ41" s="111"/>
      <c r="IA41" s="111"/>
      <c r="IB41" s="111"/>
      <c r="IC41" s="111"/>
      <c r="ID41" s="111"/>
      <c r="IE41" s="111"/>
      <c r="IF41" s="111"/>
      <c r="IG41" s="111"/>
      <c r="IH41" s="111"/>
      <c r="II41" s="111"/>
      <c r="IJ41" s="111"/>
      <c r="IK41" s="111"/>
      <c r="IL41" s="111"/>
      <c r="IM41" s="111"/>
      <c r="IN41" s="111"/>
      <c r="IO41" s="111"/>
      <c r="IP41" s="111"/>
      <c r="IQ41" s="111"/>
      <c r="IR41" s="111"/>
      <c r="IS41" s="111"/>
      <c r="IT41" s="111"/>
      <c r="IU41" s="111"/>
      <c r="IV41" s="111"/>
    </row>
    <row r="42" spans="1:256" ht="15.75">
      <c r="A42" s="143" t="s">
        <v>468</v>
      </c>
      <c r="B42" s="125" t="s">
        <v>402</v>
      </c>
      <c r="C42" s="127">
        <v>4200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  <c r="BO42" s="111"/>
      <c r="BP42" s="111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  <c r="CA42" s="111"/>
      <c r="CB42" s="111"/>
      <c r="CC42" s="111"/>
      <c r="CD42" s="111"/>
      <c r="CE42" s="111"/>
      <c r="CF42" s="111"/>
      <c r="CG42" s="111"/>
      <c r="CH42" s="111"/>
      <c r="CI42" s="111"/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11"/>
      <c r="DH42" s="111"/>
      <c r="DI42" s="111"/>
      <c r="DJ42" s="111"/>
      <c r="DK42" s="111"/>
      <c r="DL42" s="111"/>
      <c r="DM42" s="111"/>
      <c r="DN42" s="111"/>
      <c r="DO42" s="111"/>
      <c r="DP42" s="111"/>
      <c r="DQ42" s="111"/>
      <c r="DR42" s="111"/>
      <c r="DS42" s="111"/>
      <c r="DT42" s="111"/>
      <c r="DU42" s="111"/>
      <c r="DV42" s="111"/>
      <c r="DW42" s="111"/>
      <c r="DX42" s="111"/>
      <c r="DY42" s="111"/>
      <c r="DZ42" s="111"/>
      <c r="EA42" s="111"/>
      <c r="EB42" s="111"/>
      <c r="EC42" s="111"/>
      <c r="ED42" s="111"/>
      <c r="EE42" s="111"/>
      <c r="EF42" s="111"/>
      <c r="EG42" s="111"/>
      <c r="EH42" s="111"/>
      <c r="EI42" s="111"/>
      <c r="EJ42" s="111"/>
      <c r="EK42" s="111"/>
      <c r="EL42" s="111"/>
      <c r="EM42" s="111"/>
      <c r="EN42" s="111"/>
      <c r="EO42" s="111"/>
      <c r="EP42" s="111"/>
      <c r="EQ42" s="111"/>
      <c r="ER42" s="111"/>
      <c r="ES42" s="111"/>
      <c r="ET42" s="111"/>
      <c r="EU42" s="111"/>
      <c r="EV42" s="111"/>
      <c r="EW42" s="111"/>
      <c r="EX42" s="111"/>
      <c r="EY42" s="111"/>
      <c r="EZ42" s="111"/>
      <c r="FA42" s="111"/>
      <c r="FB42" s="111"/>
      <c r="FC42" s="111"/>
      <c r="FD42" s="111"/>
      <c r="FE42" s="111"/>
      <c r="FF42" s="111"/>
      <c r="FG42" s="111"/>
      <c r="FH42" s="111"/>
      <c r="FI42" s="111"/>
      <c r="FJ42" s="111"/>
      <c r="FK42" s="111"/>
      <c r="FL42" s="111"/>
      <c r="FM42" s="111"/>
      <c r="FN42" s="111"/>
      <c r="FO42" s="111"/>
      <c r="FP42" s="111"/>
      <c r="FQ42" s="111"/>
      <c r="FR42" s="111"/>
      <c r="FS42" s="111"/>
      <c r="FT42" s="111"/>
      <c r="FU42" s="111"/>
      <c r="FV42" s="111"/>
      <c r="FW42" s="111"/>
      <c r="FX42" s="111"/>
      <c r="FY42" s="111"/>
      <c r="FZ42" s="111"/>
      <c r="GA42" s="111"/>
      <c r="GB42" s="111"/>
      <c r="GC42" s="111"/>
      <c r="GD42" s="111"/>
      <c r="GE42" s="111"/>
      <c r="GF42" s="111"/>
      <c r="GG42" s="111"/>
      <c r="GH42" s="111"/>
      <c r="GI42" s="111"/>
      <c r="GJ42" s="111"/>
      <c r="GK42" s="111"/>
      <c r="GL42" s="111"/>
      <c r="GM42" s="111"/>
      <c r="GN42" s="111"/>
      <c r="GO42" s="111"/>
      <c r="GP42" s="111"/>
      <c r="GQ42" s="111"/>
      <c r="GR42" s="111"/>
      <c r="GS42" s="111"/>
      <c r="GT42" s="111"/>
      <c r="GU42" s="111"/>
      <c r="GV42" s="111"/>
      <c r="GW42" s="111"/>
      <c r="GX42" s="111"/>
      <c r="GY42" s="111"/>
      <c r="GZ42" s="111"/>
      <c r="HA42" s="111"/>
      <c r="HB42" s="111"/>
      <c r="HC42" s="111"/>
      <c r="HD42" s="111"/>
      <c r="HE42" s="111"/>
      <c r="HF42" s="111"/>
      <c r="HG42" s="111"/>
      <c r="HH42" s="111"/>
      <c r="HI42" s="111"/>
      <c r="HJ42" s="111"/>
      <c r="HK42" s="111"/>
      <c r="HL42" s="111"/>
      <c r="HM42" s="111"/>
      <c r="HN42" s="111"/>
      <c r="HO42" s="111"/>
      <c r="HP42" s="111"/>
      <c r="HQ42" s="111"/>
      <c r="HR42" s="111"/>
      <c r="HS42" s="111"/>
      <c r="HT42" s="111"/>
      <c r="HU42" s="111"/>
      <c r="HV42" s="111"/>
      <c r="HW42" s="111"/>
      <c r="HX42" s="111"/>
      <c r="HY42" s="111"/>
      <c r="HZ42" s="111"/>
      <c r="IA42" s="111"/>
      <c r="IB42" s="111"/>
      <c r="IC42" s="111"/>
      <c r="ID42" s="111"/>
      <c r="IE42" s="111"/>
      <c r="IF42" s="111"/>
      <c r="IG42" s="111"/>
      <c r="IH42" s="111"/>
      <c r="II42" s="111"/>
      <c r="IJ42" s="111"/>
      <c r="IK42" s="111"/>
      <c r="IL42" s="111"/>
      <c r="IM42" s="111"/>
      <c r="IN42" s="111"/>
      <c r="IO42" s="111"/>
      <c r="IP42" s="111"/>
      <c r="IQ42" s="111"/>
      <c r="IR42" s="111"/>
      <c r="IS42" s="111"/>
      <c r="IT42" s="111"/>
      <c r="IU42" s="111"/>
      <c r="IV42" s="111"/>
    </row>
    <row r="43" spans="1:256" ht="31.5">
      <c r="A43" s="143" t="s">
        <v>469</v>
      </c>
      <c r="B43" s="126" t="s">
        <v>403</v>
      </c>
      <c r="C43" s="127">
        <v>5000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11"/>
      <c r="DH43" s="111"/>
      <c r="DI43" s="111"/>
      <c r="DJ43" s="111"/>
      <c r="DK43" s="111"/>
      <c r="DL43" s="111"/>
      <c r="DM43" s="111"/>
      <c r="DN43" s="111"/>
      <c r="DO43" s="111"/>
      <c r="DP43" s="111"/>
      <c r="DQ43" s="111"/>
      <c r="DR43" s="111"/>
      <c r="DS43" s="111"/>
      <c r="DT43" s="111"/>
      <c r="DU43" s="111"/>
      <c r="DV43" s="111"/>
      <c r="DW43" s="111"/>
      <c r="DX43" s="111"/>
      <c r="DY43" s="111"/>
      <c r="DZ43" s="111"/>
      <c r="EA43" s="111"/>
      <c r="EB43" s="111"/>
      <c r="EC43" s="111"/>
      <c r="ED43" s="111"/>
      <c r="EE43" s="111"/>
      <c r="EF43" s="111"/>
      <c r="EG43" s="111"/>
      <c r="EH43" s="111"/>
      <c r="EI43" s="111"/>
      <c r="EJ43" s="111"/>
      <c r="EK43" s="111"/>
      <c r="EL43" s="111"/>
      <c r="EM43" s="111"/>
      <c r="EN43" s="111"/>
      <c r="EO43" s="111"/>
      <c r="EP43" s="111"/>
      <c r="EQ43" s="111"/>
      <c r="ER43" s="111"/>
      <c r="ES43" s="111"/>
      <c r="ET43" s="111"/>
      <c r="EU43" s="111"/>
      <c r="EV43" s="111"/>
      <c r="EW43" s="111"/>
      <c r="EX43" s="111"/>
      <c r="EY43" s="111"/>
      <c r="EZ43" s="111"/>
      <c r="FA43" s="111"/>
      <c r="FB43" s="111"/>
      <c r="FC43" s="111"/>
      <c r="FD43" s="111"/>
      <c r="FE43" s="111"/>
      <c r="FF43" s="111"/>
      <c r="FG43" s="111"/>
      <c r="FH43" s="111"/>
      <c r="FI43" s="111"/>
      <c r="FJ43" s="111"/>
      <c r="FK43" s="111"/>
      <c r="FL43" s="111"/>
      <c r="FM43" s="111"/>
      <c r="FN43" s="111"/>
      <c r="FO43" s="111"/>
      <c r="FP43" s="111"/>
      <c r="FQ43" s="111"/>
      <c r="FR43" s="111"/>
      <c r="FS43" s="111"/>
      <c r="FT43" s="111"/>
      <c r="FU43" s="111"/>
      <c r="FV43" s="111"/>
      <c r="FW43" s="111"/>
      <c r="FX43" s="111"/>
      <c r="FY43" s="111"/>
      <c r="FZ43" s="111"/>
      <c r="GA43" s="111"/>
      <c r="GB43" s="111"/>
      <c r="GC43" s="111"/>
      <c r="GD43" s="111"/>
      <c r="GE43" s="111"/>
      <c r="GF43" s="111"/>
      <c r="GG43" s="111"/>
      <c r="GH43" s="111"/>
      <c r="GI43" s="111"/>
      <c r="GJ43" s="111"/>
      <c r="GK43" s="111"/>
      <c r="GL43" s="111"/>
      <c r="GM43" s="111"/>
      <c r="GN43" s="111"/>
      <c r="GO43" s="111"/>
      <c r="GP43" s="111"/>
      <c r="GQ43" s="111"/>
      <c r="GR43" s="111"/>
      <c r="GS43" s="111"/>
      <c r="GT43" s="111"/>
      <c r="GU43" s="111"/>
      <c r="GV43" s="111"/>
      <c r="GW43" s="111"/>
      <c r="GX43" s="111"/>
      <c r="GY43" s="111"/>
      <c r="GZ43" s="111"/>
      <c r="HA43" s="111"/>
      <c r="HB43" s="111"/>
      <c r="HC43" s="111"/>
      <c r="HD43" s="111"/>
      <c r="HE43" s="111"/>
      <c r="HF43" s="111"/>
      <c r="HG43" s="111"/>
      <c r="HH43" s="111"/>
      <c r="HI43" s="111"/>
      <c r="HJ43" s="111"/>
      <c r="HK43" s="111"/>
      <c r="HL43" s="111"/>
      <c r="HM43" s="111"/>
      <c r="HN43" s="111"/>
      <c r="HO43" s="111"/>
      <c r="HP43" s="111"/>
      <c r="HQ43" s="111"/>
      <c r="HR43" s="111"/>
      <c r="HS43" s="111"/>
      <c r="HT43" s="111"/>
      <c r="HU43" s="111"/>
      <c r="HV43" s="111"/>
      <c r="HW43" s="111"/>
      <c r="HX43" s="111"/>
      <c r="HY43" s="111"/>
      <c r="HZ43" s="111"/>
      <c r="IA43" s="111"/>
      <c r="IB43" s="111"/>
      <c r="IC43" s="111"/>
      <c r="ID43" s="111"/>
      <c r="IE43" s="111"/>
      <c r="IF43" s="111"/>
      <c r="IG43" s="111"/>
      <c r="IH43" s="111"/>
      <c r="II43" s="111"/>
      <c r="IJ43" s="111"/>
      <c r="IK43" s="111"/>
      <c r="IL43" s="111"/>
      <c r="IM43" s="111"/>
      <c r="IN43" s="111"/>
      <c r="IO43" s="111"/>
      <c r="IP43" s="111"/>
      <c r="IQ43" s="111"/>
      <c r="IR43" s="111"/>
      <c r="IS43" s="111"/>
      <c r="IT43" s="111"/>
      <c r="IU43" s="111"/>
      <c r="IV43" s="111"/>
    </row>
    <row r="44" spans="1:256" ht="15.75">
      <c r="A44" s="143" t="s">
        <v>470</v>
      </c>
      <c r="B44" s="122" t="s">
        <v>404</v>
      </c>
      <c r="C44" s="127">
        <v>1700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1"/>
      <c r="CG44" s="111"/>
      <c r="CH44" s="111"/>
      <c r="CI44" s="111"/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1"/>
      <c r="DL44" s="111"/>
      <c r="DM44" s="111"/>
      <c r="DN44" s="111"/>
      <c r="DO44" s="111"/>
      <c r="DP44" s="111"/>
      <c r="DQ44" s="111"/>
      <c r="DR44" s="111"/>
      <c r="DS44" s="111"/>
      <c r="DT44" s="111"/>
      <c r="DU44" s="111"/>
      <c r="DV44" s="111"/>
      <c r="DW44" s="111"/>
      <c r="DX44" s="111"/>
      <c r="DY44" s="111"/>
      <c r="DZ44" s="111"/>
      <c r="EA44" s="111"/>
      <c r="EB44" s="111"/>
      <c r="EC44" s="111"/>
      <c r="ED44" s="111"/>
      <c r="EE44" s="111"/>
      <c r="EF44" s="111"/>
      <c r="EG44" s="111"/>
      <c r="EH44" s="111"/>
      <c r="EI44" s="111"/>
      <c r="EJ44" s="111"/>
      <c r="EK44" s="111"/>
      <c r="EL44" s="111"/>
      <c r="EM44" s="111"/>
      <c r="EN44" s="111"/>
      <c r="EO44" s="111"/>
      <c r="EP44" s="111"/>
      <c r="EQ44" s="111"/>
      <c r="ER44" s="111"/>
      <c r="ES44" s="111"/>
      <c r="ET44" s="111"/>
      <c r="EU44" s="111"/>
      <c r="EV44" s="111"/>
      <c r="EW44" s="111"/>
      <c r="EX44" s="111"/>
      <c r="EY44" s="111"/>
      <c r="EZ44" s="111"/>
      <c r="FA44" s="111"/>
      <c r="FB44" s="111"/>
      <c r="FC44" s="111"/>
      <c r="FD44" s="111"/>
      <c r="FE44" s="111"/>
      <c r="FF44" s="111"/>
      <c r="FG44" s="111"/>
      <c r="FH44" s="111"/>
      <c r="FI44" s="111"/>
      <c r="FJ44" s="111"/>
      <c r="FK44" s="111"/>
      <c r="FL44" s="111"/>
      <c r="FM44" s="111"/>
      <c r="FN44" s="111"/>
      <c r="FO44" s="111"/>
      <c r="FP44" s="111"/>
      <c r="FQ44" s="111"/>
      <c r="FR44" s="111"/>
      <c r="FS44" s="111"/>
      <c r="FT44" s="111"/>
      <c r="FU44" s="111"/>
      <c r="FV44" s="111"/>
      <c r="FW44" s="111"/>
      <c r="FX44" s="111"/>
      <c r="FY44" s="111"/>
      <c r="FZ44" s="111"/>
      <c r="GA44" s="111"/>
      <c r="GB44" s="111"/>
      <c r="GC44" s="111"/>
      <c r="GD44" s="111"/>
      <c r="GE44" s="111"/>
      <c r="GF44" s="111"/>
      <c r="GG44" s="111"/>
      <c r="GH44" s="111"/>
      <c r="GI44" s="111"/>
      <c r="GJ44" s="111"/>
      <c r="GK44" s="111"/>
      <c r="GL44" s="111"/>
      <c r="GM44" s="111"/>
      <c r="GN44" s="111"/>
      <c r="GO44" s="111"/>
      <c r="GP44" s="111"/>
      <c r="GQ44" s="111"/>
      <c r="GR44" s="111"/>
      <c r="GS44" s="111"/>
      <c r="GT44" s="111"/>
      <c r="GU44" s="111"/>
      <c r="GV44" s="111"/>
      <c r="GW44" s="111"/>
      <c r="GX44" s="111"/>
      <c r="GY44" s="111"/>
      <c r="GZ44" s="111"/>
      <c r="HA44" s="111"/>
      <c r="HB44" s="111"/>
      <c r="HC44" s="111"/>
      <c r="HD44" s="111"/>
      <c r="HE44" s="111"/>
      <c r="HF44" s="111"/>
      <c r="HG44" s="111"/>
      <c r="HH44" s="111"/>
      <c r="HI44" s="111"/>
      <c r="HJ44" s="111"/>
      <c r="HK44" s="111"/>
      <c r="HL44" s="111"/>
      <c r="HM44" s="111"/>
      <c r="HN44" s="111"/>
      <c r="HO44" s="111"/>
      <c r="HP44" s="111"/>
      <c r="HQ44" s="111"/>
      <c r="HR44" s="111"/>
      <c r="HS44" s="111"/>
      <c r="HT44" s="111"/>
      <c r="HU44" s="111"/>
      <c r="HV44" s="111"/>
      <c r="HW44" s="111"/>
      <c r="HX44" s="111"/>
      <c r="HY44" s="111"/>
      <c r="HZ44" s="111"/>
      <c r="IA44" s="111"/>
      <c r="IB44" s="111"/>
      <c r="IC44" s="111"/>
      <c r="ID44" s="111"/>
      <c r="IE44" s="111"/>
      <c r="IF44" s="111"/>
      <c r="IG44" s="111"/>
      <c r="IH44" s="111"/>
      <c r="II44" s="111"/>
      <c r="IJ44" s="111"/>
      <c r="IK44" s="111"/>
      <c r="IL44" s="111"/>
      <c r="IM44" s="111"/>
      <c r="IN44" s="111"/>
      <c r="IO44" s="111"/>
      <c r="IP44" s="111"/>
      <c r="IQ44" s="111"/>
      <c r="IR44" s="111"/>
      <c r="IS44" s="111"/>
      <c r="IT44" s="111"/>
      <c r="IU44" s="111"/>
      <c r="IV44" s="111"/>
    </row>
    <row r="45" spans="1:256" ht="15.75">
      <c r="A45" s="143" t="s">
        <v>471</v>
      </c>
      <c r="B45" s="126" t="s">
        <v>685</v>
      </c>
      <c r="C45" s="128">
        <v>4900</v>
      </c>
      <c r="D45" s="202"/>
      <c r="E45" s="111"/>
      <c r="F45" s="202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11"/>
      <c r="DH45" s="111"/>
      <c r="DI45" s="111"/>
      <c r="DJ45" s="111"/>
      <c r="DK45" s="111"/>
      <c r="DL45" s="111"/>
      <c r="DM45" s="111"/>
      <c r="DN45" s="111"/>
      <c r="DO45" s="111"/>
      <c r="DP45" s="111"/>
      <c r="DQ45" s="111"/>
      <c r="DR45" s="111"/>
      <c r="DS45" s="111"/>
      <c r="DT45" s="111"/>
      <c r="DU45" s="111"/>
      <c r="DV45" s="111"/>
      <c r="DW45" s="111"/>
      <c r="DX45" s="111"/>
      <c r="DY45" s="111"/>
      <c r="DZ45" s="111"/>
      <c r="EA45" s="111"/>
      <c r="EB45" s="111"/>
      <c r="EC45" s="111"/>
      <c r="ED45" s="111"/>
      <c r="EE45" s="111"/>
      <c r="EF45" s="111"/>
      <c r="EG45" s="111"/>
      <c r="EH45" s="111"/>
      <c r="EI45" s="111"/>
      <c r="EJ45" s="111"/>
      <c r="EK45" s="111"/>
      <c r="EL45" s="111"/>
      <c r="EM45" s="111"/>
      <c r="EN45" s="111"/>
      <c r="EO45" s="111"/>
      <c r="EP45" s="111"/>
      <c r="EQ45" s="111"/>
      <c r="ER45" s="111"/>
      <c r="ES45" s="111"/>
      <c r="ET45" s="111"/>
      <c r="EU45" s="111"/>
      <c r="EV45" s="111"/>
      <c r="EW45" s="111"/>
      <c r="EX45" s="111"/>
      <c r="EY45" s="111"/>
      <c r="EZ45" s="111"/>
      <c r="FA45" s="111"/>
      <c r="FB45" s="111"/>
      <c r="FC45" s="111"/>
      <c r="FD45" s="111"/>
      <c r="FE45" s="111"/>
      <c r="FF45" s="111"/>
      <c r="FG45" s="111"/>
      <c r="FH45" s="111"/>
      <c r="FI45" s="111"/>
      <c r="FJ45" s="111"/>
      <c r="FK45" s="111"/>
      <c r="FL45" s="111"/>
      <c r="FM45" s="111"/>
      <c r="FN45" s="111"/>
      <c r="FO45" s="111"/>
      <c r="FP45" s="111"/>
      <c r="FQ45" s="111"/>
      <c r="FR45" s="111"/>
      <c r="FS45" s="111"/>
      <c r="FT45" s="111"/>
      <c r="FU45" s="111"/>
      <c r="FV45" s="111"/>
      <c r="FW45" s="111"/>
      <c r="FX45" s="111"/>
      <c r="FY45" s="111"/>
      <c r="FZ45" s="111"/>
      <c r="GA45" s="111"/>
      <c r="GB45" s="111"/>
      <c r="GC45" s="111"/>
      <c r="GD45" s="111"/>
      <c r="GE45" s="111"/>
      <c r="GF45" s="111"/>
      <c r="GG45" s="111"/>
      <c r="GH45" s="111"/>
      <c r="GI45" s="111"/>
      <c r="GJ45" s="111"/>
      <c r="GK45" s="111"/>
      <c r="GL45" s="111"/>
      <c r="GM45" s="111"/>
      <c r="GN45" s="111"/>
      <c r="GO45" s="111"/>
      <c r="GP45" s="111"/>
      <c r="GQ45" s="111"/>
      <c r="GR45" s="111"/>
      <c r="GS45" s="111"/>
      <c r="GT45" s="111"/>
      <c r="GU45" s="111"/>
      <c r="GV45" s="111"/>
      <c r="GW45" s="111"/>
      <c r="GX45" s="111"/>
      <c r="GY45" s="111"/>
      <c r="GZ45" s="111"/>
      <c r="HA45" s="111"/>
      <c r="HB45" s="111"/>
      <c r="HC45" s="111"/>
      <c r="HD45" s="111"/>
      <c r="HE45" s="111"/>
      <c r="HF45" s="111"/>
      <c r="HG45" s="111"/>
      <c r="HH45" s="111"/>
      <c r="HI45" s="111"/>
      <c r="HJ45" s="111"/>
      <c r="HK45" s="111"/>
      <c r="HL45" s="111"/>
      <c r="HM45" s="111"/>
      <c r="HN45" s="111"/>
      <c r="HO45" s="111"/>
      <c r="HP45" s="111"/>
      <c r="HQ45" s="111"/>
      <c r="HR45" s="111"/>
      <c r="HS45" s="111"/>
      <c r="HT45" s="111"/>
      <c r="HU45" s="111"/>
      <c r="HV45" s="111"/>
      <c r="HW45" s="111"/>
      <c r="HX45" s="111"/>
      <c r="HY45" s="111"/>
      <c r="HZ45" s="111"/>
      <c r="IA45" s="111"/>
      <c r="IB45" s="111"/>
      <c r="IC45" s="111"/>
      <c r="ID45" s="111"/>
      <c r="IE45" s="111"/>
      <c r="IF45" s="111"/>
      <c r="IG45" s="111"/>
      <c r="IH45" s="111"/>
      <c r="II45" s="111"/>
      <c r="IJ45" s="111"/>
      <c r="IK45" s="111"/>
      <c r="IL45" s="111"/>
      <c r="IM45" s="111"/>
      <c r="IN45" s="111"/>
      <c r="IO45" s="111"/>
      <c r="IP45" s="111"/>
      <c r="IQ45" s="111"/>
      <c r="IR45" s="111"/>
      <c r="IS45" s="111"/>
      <c r="IT45" s="111"/>
      <c r="IU45" s="111"/>
      <c r="IV45" s="111"/>
    </row>
    <row r="46" spans="1:256" ht="15.75" customHeight="1">
      <c r="A46" s="143" t="s">
        <v>472</v>
      </c>
      <c r="B46" s="126" t="s">
        <v>686</v>
      </c>
      <c r="C46" s="128">
        <v>1000</v>
      </c>
      <c r="D46" s="202"/>
      <c r="E46" s="111"/>
      <c r="F46" s="202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111"/>
      <c r="DI46" s="111"/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111"/>
      <c r="DU46" s="111"/>
      <c r="DV46" s="111"/>
      <c r="DW46" s="111"/>
      <c r="DX46" s="111"/>
      <c r="DY46" s="111"/>
      <c r="DZ46" s="111"/>
      <c r="EA46" s="111"/>
      <c r="EB46" s="111"/>
      <c r="EC46" s="111"/>
      <c r="ED46" s="111"/>
      <c r="EE46" s="111"/>
      <c r="EF46" s="111"/>
      <c r="EG46" s="111"/>
      <c r="EH46" s="111"/>
      <c r="EI46" s="111"/>
      <c r="EJ46" s="111"/>
      <c r="EK46" s="111"/>
      <c r="EL46" s="111"/>
      <c r="EM46" s="111"/>
      <c r="EN46" s="111"/>
      <c r="EO46" s="111"/>
      <c r="EP46" s="111"/>
      <c r="EQ46" s="111"/>
      <c r="ER46" s="111"/>
      <c r="ES46" s="111"/>
      <c r="ET46" s="111"/>
      <c r="EU46" s="111"/>
      <c r="EV46" s="111"/>
      <c r="EW46" s="111"/>
      <c r="EX46" s="111"/>
      <c r="EY46" s="111"/>
      <c r="EZ46" s="111"/>
      <c r="FA46" s="111"/>
      <c r="FB46" s="111"/>
      <c r="FC46" s="111"/>
      <c r="FD46" s="111"/>
      <c r="FE46" s="111"/>
      <c r="FF46" s="111"/>
      <c r="FG46" s="111"/>
      <c r="FH46" s="111"/>
      <c r="FI46" s="111"/>
      <c r="FJ46" s="111"/>
      <c r="FK46" s="111"/>
      <c r="FL46" s="111"/>
      <c r="FM46" s="111"/>
      <c r="FN46" s="111"/>
      <c r="FO46" s="111"/>
      <c r="FP46" s="111"/>
      <c r="FQ46" s="111"/>
      <c r="FR46" s="111"/>
      <c r="FS46" s="111"/>
      <c r="FT46" s="111"/>
      <c r="FU46" s="111"/>
      <c r="FV46" s="111"/>
      <c r="FW46" s="111"/>
      <c r="FX46" s="111"/>
      <c r="FY46" s="111"/>
      <c r="FZ46" s="111"/>
      <c r="GA46" s="111"/>
      <c r="GB46" s="111"/>
      <c r="GC46" s="111"/>
      <c r="GD46" s="111"/>
      <c r="GE46" s="111"/>
      <c r="GF46" s="111"/>
      <c r="GG46" s="111"/>
      <c r="GH46" s="111"/>
      <c r="GI46" s="111"/>
      <c r="GJ46" s="111"/>
      <c r="GK46" s="111"/>
      <c r="GL46" s="111"/>
      <c r="GM46" s="111"/>
      <c r="GN46" s="111"/>
      <c r="GO46" s="111"/>
      <c r="GP46" s="111"/>
      <c r="GQ46" s="111"/>
      <c r="GR46" s="111"/>
      <c r="GS46" s="111"/>
      <c r="GT46" s="111"/>
      <c r="GU46" s="111"/>
      <c r="GV46" s="111"/>
      <c r="GW46" s="111"/>
      <c r="GX46" s="111"/>
      <c r="GY46" s="111"/>
      <c r="GZ46" s="111"/>
      <c r="HA46" s="111"/>
      <c r="HB46" s="111"/>
      <c r="HC46" s="111"/>
      <c r="HD46" s="111"/>
      <c r="HE46" s="111"/>
      <c r="HF46" s="111"/>
      <c r="HG46" s="111"/>
      <c r="HH46" s="111"/>
      <c r="HI46" s="111"/>
      <c r="HJ46" s="111"/>
      <c r="HK46" s="111"/>
      <c r="HL46" s="111"/>
      <c r="HM46" s="111"/>
      <c r="HN46" s="111"/>
      <c r="HO46" s="111"/>
      <c r="HP46" s="111"/>
      <c r="HQ46" s="111"/>
      <c r="HR46" s="111"/>
      <c r="HS46" s="111"/>
      <c r="HT46" s="111"/>
      <c r="HU46" s="111"/>
      <c r="HV46" s="111"/>
      <c r="HW46" s="111"/>
      <c r="HX46" s="111"/>
      <c r="HY46" s="111"/>
      <c r="HZ46" s="111"/>
      <c r="IA46" s="111"/>
      <c r="IB46" s="111"/>
      <c r="IC46" s="111"/>
      <c r="ID46" s="111"/>
      <c r="IE46" s="111"/>
      <c r="IF46" s="111"/>
      <c r="IG46" s="111"/>
      <c r="IH46" s="111"/>
      <c r="II46" s="111"/>
      <c r="IJ46" s="111"/>
      <c r="IK46" s="111"/>
      <c r="IL46" s="111"/>
      <c r="IM46" s="111"/>
      <c r="IN46" s="111"/>
      <c r="IO46" s="111"/>
      <c r="IP46" s="111"/>
      <c r="IQ46" s="111"/>
      <c r="IR46" s="111"/>
      <c r="IS46" s="111"/>
      <c r="IT46" s="111"/>
      <c r="IU46" s="111"/>
      <c r="IV46" s="111"/>
    </row>
    <row r="47" spans="1:256" ht="15.75">
      <c r="A47" s="143" t="s">
        <v>598</v>
      </c>
      <c r="B47" s="122" t="s">
        <v>405</v>
      </c>
      <c r="C47" s="127">
        <v>1000</v>
      </c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Q47" s="111"/>
      <c r="DR47" s="111"/>
      <c r="DS47" s="111"/>
      <c r="DT47" s="111"/>
      <c r="DU47" s="111"/>
      <c r="DV47" s="111"/>
      <c r="DW47" s="111"/>
      <c r="DX47" s="111"/>
      <c r="DY47" s="111"/>
      <c r="DZ47" s="111"/>
      <c r="EA47" s="111"/>
      <c r="EB47" s="111"/>
      <c r="EC47" s="111"/>
      <c r="ED47" s="111"/>
      <c r="EE47" s="111"/>
      <c r="EF47" s="111"/>
      <c r="EG47" s="111"/>
      <c r="EH47" s="111"/>
      <c r="EI47" s="111"/>
      <c r="EJ47" s="111"/>
      <c r="EK47" s="111"/>
      <c r="EL47" s="111"/>
      <c r="EM47" s="111"/>
      <c r="EN47" s="111"/>
      <c r="EO47" s="111"/>
      <c r="EP47" s="111"/>
      <c r="EQ47" s="111"/>
      <c r="ER47" s="111"/>
      <c r="ES47" s="111"/>
      <c r="ET47" s="111"/>
      <c r="EU47" s="111"/>
      <c r="EV47" s="111"/>
      <c r="EW47" s="111"/>
      <c r="EX47" s="111"/>
      <c r="EY47" s="111"/>
      <c r="EZ47" s="111"/>
      <c r="FA47" s="111"/>
      <c r="FB47" s="111"/>
      <c r="FC47" s="111"/>
      <c r="FD47" s="111"/>
      <c r="FE47" s="111"/>
      <c r="FF47" s="111"/>
      <c r="FG47" s="111"/>
      <c r="FH47" s="111"/>
      <c r="FI47" s="111"/>
      <c r="FJ47" s="111"/>
      <c r="FK47" s="111"/>
      <c r="FL47" s="111"/>
      <c r="FM47" s="111"/>
      <c r="FN47" s="111"/>
      <c r="FO47" s="111"/>
      <c r="FP47" s="111"/>
      <c r="FQ47" s="111"/>
      <c r="FR47" s="111"/>
      <c r="FS47" s="111"/>
      <c r="FT47" s="111"/>
      <c r="FU47" s="111"/>
      <c r="FV47" s="111"/>
      <c r="FW47" s="111"/>
      <c r="FX47" s="111"/>
      <c r="FY47" s="111"/>
      <c r="FZ47" s="111"/>
      <c r="GA47" s="111"/>
      <c r="GB47" s="111"/>
      <c r="GC47" s="111"/>
      <c r="GD47" s="111"/>
      <c r="GE47" s="111"/>
      <c r="GF47" s="111"/>
      <c r="GG47" s="111"/>
      <c r="GH47" s="111"/>
      <c r="GI47" s="111"/>
      <c r="GJ47" s="111"/>
      <c r="GK47" s="111"/>
      <c r="GL47" s="111"/>
      <c r="GM47" s="111"/>
      <c r="GN47" s="111"/>
      <c r="GO47" s="111"/>
      <c r="GP47" s="111"/>
      <c r="GQ47" s="111"/>
      <c r="GR47" s="111"/>
      <c r="GS47" s="111"/>
      <c r="GT47" s="111"/>
      <c r="GU47" s="111"/>
      <c r="GV47" s="111"/>
      <c r="GW47" s="111"/>
      <c r="GX47" s="111"/>
      <c r="GY47" s="111"/>
      <c r="GZ47" s="111"/>
      <c r="HA47" s="111"/>
      <c r="HB47" s="111"/>
      <c r="HC47" s="111"/>
      <c r="HD47" s="111"/>
      <c r="HE47" s="111"/>
      <c r="HF47" s="111"/>
      <c r="HG47" s="111"/>
      <c r="HH47" s="111"/>
      <c r="HI47" s="111"/>
      <c r="HJ47" s="111"/>
      <c r="HK47" s="111"/>
      <c r="HL47" s="111"/>
      <c r="HM47" s="111"/>
      <c r="HN47" s="111"/>
      <c r="HO47" s="111"/>
      <c r="HP47" s="111"/>
      <c r="HQ47" s="111"/>
      <c r="HR47" s="111"/>
      <c r="HS47" s="111"/>
      <c r="HT47" s="111"/>
      <c r="HU47" s="111"/>
      <c r="HV47" s="111"/>
      <c r="HW47" s="111"/>
      <c r="HX47" s="111"/>
      <c r="HY47" s="111"/>
      <c r="HZ47" s="111"/>
      <c r="IA47" s="111"/>
      <c r="IB47" s="111"/>
      <c r="IC47" s="111"/>
      <c r="ID47" s="111"/>
      <c r="IE47" s="111"/>
      <c r="IF47" s="111"/>
      <c r="IG47" s="111"/>
      <c r="IH47" s="111"/>
      <c r="II47" s="111"/>
      <c r="IJ47" s="111"/>
      <c r="IK47" s="111"/>
      <c r="IL47" s="111"/>
      <c r="IM47" s="111"/>
      <c r="IN47" s="111"/>
      <c r="IO47" s="111"/>
      <c r="IP47" s="111"/>
      <c r="IQ47" s="111"/>
      <c r="IR47" s="111"/>
      <c r="IS47" s="111"/>
      <c r="IT47" s="111"/>
      <c r="IU47" s="111"/>
      <c r="IV47" s="111"/>
    </row>
    <row r="48" spans="1:256" ht="15.75">
      <c r="A48" s="143" t="s">
        <v>473</v>
      </c>
      <c r="B48" s="122" t="s">
        <v>406</v>
      </c>
      <c r="C48" s="127">
        <v>1300</v>
      </c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Q48" s="111"/>
      <c r="DR48" s="111"/>
      <c r="DS48" s="111"/>
      <c r="DT48" s="111"/>
      <c r="DU48" s="111"/>
      <c r="DV48" s="111"/>
      <c r="DW48" s="111"/>
      <c r="DX48" s="111"/>
      <c r="DY48" s="111"/>
      <c r="DZ48" s="111"/>
      <c r="EA48" s="111"/>
      <c r="EB48" s="111"/>
      <c r="EC48" s="111"/>
      <c r="ED48" s="111"/>
      <c r="EE48" s="111"/>
      <c r="EF48" s="111"/>
      <c r="EG48" s="111"/>
      <c r="EH48" s="111"/>
      <c r="EI48" s="111"/>
      <c r="EJ48" s="111"/>
      <c r="EK48" s="111"/>
      <c r="EL48" s="111"/>
      <c r="EM48" s="111"/>
      <c r="EN48" s="111"/>
      <c r="EO48" s="111"/>
      <c r="EP48" s="111"/>
      <c r="EQ48" s="111"/>
      <c r="ER48" s="111"/>
      <c r="ES48" s="111"/>
      <c r="ET48" s="111"/>
      <c r="EU48" s="111"/>
      <c r="EV48" s="111"/>
      <c r="EW48" s="111"/>
      <c r="EX48" s="111"/>
      <c r="EY48" s="111"/>
      <c r="EZ48" s="111"/>
      <c r="FA48" s="111"/>
      <c r="FB48" s="111"/>
      <c r="FC48" s="111"/>
      <c r="FD48" s="111"/>
      <c r="FE48" s="111"/>
      <c r="FF48" s="111"/>
      <c r="FG48" s="111"/>
      <c r="FH48" s="111"/>
      <c r="FI48" s="111"/>
      <c r="FJ48" s="111"/>
      <c r="FK48" s="111"/>
      <c r="FL48" s="111"/>
      <c r="FM48" s="111"/>
      <c r="FN48" s="111"/>
      <c r="FO48" s="111"/>
      <c r="FP48" s="111"/>
      <c r="FQ48" s="111"/>
      <c r="FR48" s="111"/>
      <c r="FS48" s="111"/>
      <c r="FT48" s="111"/>
      <c r="FU48" s="111"/>
      <c r="FV48" s="111"/>
      <c r="FW48" s="111"/>
      <c r="FX48" s="111"/>
      <c r="FY48" s="111"/>
      <c r="FZ48" s="111"/>
      <c r="GA48" s="111"/>
      <c r="GB48" s="111"/>
      <c r="GC48" s="111"/>
      <c r="GD48" s="111"/>
      <c r="GE48" s="111"/>
      <c r="GF48" s="111"/>
      <c r="GG48" s="111"/>
      <c r="GH48" s="111"/>
      <c r="GI48" s="111"/>
      <c r="GJ48" s="111"/>
      <c r="GK48" s="111"/>
      <c r="GL48" s="111"/>
      <c r="GM48" s="111"/>
      <c r="GN48" s="111"/>
      <c r="GO48" s="111"/>
      <c r="GP48" s="111"/>
      <c r="GQ48" s="111"/>
      <c r="GR48" s="111"/>
      <c r="GS48" s="111"/>
      <c r="GT48" s="111"/>
      <c r="GU48" s="111"/>
      <c r="GV48" s="111"/>
      <c r="GW48" s="111"/>
      <c r="GX48" s="111"/>
      <c r="GY48" s="111"/>
      <c r="GZ48" s="111"/>
      <c r="HA48" s="111"/>
      <c r="HB48" s="111"/>
      <c r="HC48" s="111"/>
      <c r="HD48" s="111"/>
      <c r="HE48" s="111"/>
      <c r="HF48" s="111"/>
      <c r="HG48" s="111"/>
      <c r="HH48" s="111"/>
      <c r="HI48" s="111"/>
      <c r="HJ48" s="111"/>
      <c r="HK48" s="111"/>
      <c r="HL48" s="111"/>
      <c r="HM48" s="111"/>
      <c r="HN48" s="111"/>
      <c r="HO48" s="111"/>
      <c r="HP48" s="111"/>
      <c r="HQ48" s="111"/>
      <c r="HR48" s="111"/>
      <c r="HS48" s="111"/>
      <c r="HT48" s="111"/>
      <c r="HU48" s="111"/>
      <c r="HV48" s="111"/>
      <c r="HW48" s="111"/>
      <c r="HX48" s="111"/>
      <c r="HY48" s="111"/>
      <c r="HZ48" s="111"/>
      <c r="IA48" s="111"/>
      <c r="IB48" s="111"/>
      <c r="IC48" s="111"/>
      <c r="ID48" s="111"/>
      <c r="IE48" s="111"/>
      <c r="IF48" s="111"/>
      <c r="IG48" s="111"/>
      <c r="IH48" s="111"/>
      <c r="II48" s="111"/>
      <c r="IJ48" s="111"/>
      <c r="IK48" s="111"/>
      <c r="IL48" s="111"/>
      <c r="IM48" s="111"/>
      <c r="IN48" s="111"/>
      <c r="IO48" s="111"/>
      <c r="IP48" s="111"/>
      <c r="IQ48" s="111"/>
      <c r="IR48" s="111"/>
      <c r="IS48" s="111"/>
      <c r="IT48" s="111"/>
      <c r="IU48" s="111"/>
      <c r="IV48" s="111"/>
    </row>
    <row r="49" spans="1:256" ht="15.75">
      <c r="A49" s="143" t="s">
        <v>474</v>
      </c>
      <c r="B49" s="122" t="s">
        <v>407</v>
      </c>
      <c r="C49" s="146">
        <v>400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1"/>
      <c r="CS49" s="111"/>
      <c r="CT49" s="111"/>
      <c r="CU49" s="111"/>
      <c r="CV49" s="111"/>
      <c r="CW49" s="111"/>
      <c r="CX49" s="111"/>
      <c r="CY49" s="111"/>
      <c r="CZ49" s="111"/>
      <c r="DA49" s="111"/>
      <c r="DB49" s="111"/>
      <c r="DC49" s="111"/>
      <c r="DD49" s="111"/>
      <c r="DE49" s="111"/>
      <c r="DF49" s="111"/>
      <c r="DG49" s="111"/>
      <c r="DH49" s="111"/>
      <c r="DI49" s="111"/>
      <c r="DJ49" s="111"/>
      <c r="DK49" s="111"/>
      <c r="DL49" s="111"/>
      <c r="DM49" s="111"/>
      <c r="DN49" s="111"/>
      <c r="DO49" s="111"/>
      <c r="DP49" s="111"/>
      <c r="DQ49" s="111"/>
      <c r="DR49" s="111"/>
      <c r="DS49" s="111"/>
      <c r="DT49" s="111"/>
      <c r="DU49" s="111"/>
      <c r="DV49" s="111"/>
      <c r="DW49" s="111"/>
      <c r="DX49" s="111"/>
      <c r="DY49" s="111"/>
      <c r="DZ49" s="111"/>
      <c r="EA49" s="111"/>
      <c r="EB49" s="111"/>
      <c r="EC49" s="111"/>
      <c r="ED49" s="111"/>
      <c r="EE49" s="111"/>
      <c r="EF49" s="111"/>
      <c r="EG49" s="111"/>
      <c r="EH49" s="111"/>
      <c r="EI49" s="111"/>
      <c r="EJ49" s="111"/>
      <c r="EK49" s="111"/>
      <c r="EL49" s="111"/>
      <c r="EM49" s="111"/>
      <c r="EN49" s="111"/>
      <c r="EO49" s="111"/>
      <c r="EP49" s="111"/>
      <c r="EQ49" s="111"/>
      <c r="ER49" s="111"/>
      <c r="ES49" s="111"/>
      <c r="ET49" s="111"/>
      <c r="EU49" s="111"/>
      <c r="EV49" s="111"/>
      <c r="EW49" s="111"/>
      <c r="EX49" s="111"/>
      <c r="EY49" s="111"/>
      <c r="EZ49" s="111"/>
      <c r="FA49" s="111"/>
      <c r="FB49" s="111"/>
      <c r="FC49" s="111"/>
      <c r="FD49" s="111"/>
      <c r="FE49" s="111"/>
      <c r="FF49" s="111"/>
      <c r="FG49" s="111"/>
      <c r="FH49" s="111"/>
      <c r="FI49" s="111"/>
      <c r="FJ49" s="111"/>
      <c r="FK49" s="111"/>
      <c r="FL49" s="111"/>
      <c r="FM49" s="111"/>
      <c r="FN49" s="111"/>
      <c r="FO49" s="111"/>
      <c r="FP49" s="111"/>
      <c r="FQ49" s="111"/>
      <c r="FR49" s="111"/>
      <c r="FS49" s="111"/>
      <c r="FT49" s="111"/>
      <c r="FU49" s="111"/>
      <c r="FV49" s="111"/>
      <c r="FW49" s="111"/>
      <c r="FX49" s="111"/>
      <c r="FY49" s="111"/>
      <c r="FZ49" s="111"/>
      <c r="GA49" s="111"/>
      <c r="GB49" s="111"/>
      <c r="GC49" s="111"/>
      <c r="GD49" s="111"/>
      <c r="GE49" s="111"/>
      <c r="GF49" s="111"/>
      <c r="GG49" s="111"/>
      <c r="GH49" s="111"/>
      <c r="GI49" s="111"/>
      <c r="GJ49" s="111"/>
      <c r="GK49" s="111"/>
      <c r="GL49" s="111"/>
      <c r="GM49" s="111"/>
      <c r="GN49" s="111"/>
      <c r="GO49" s="111"/>
      <c r="GP49" s="111"/>
      <c r="GQ49" s="111"/>
      <c r="GR49" s="111"/>
      <c r="GS49" s="111"/>
      <c r="GT49" s="111"/>
      <c r="GU49" s="111"/>
      <c r="GV49" s="111"/>
      <c r="GW49" s="111"/>
      <c r="GX49" s="111"/>
      <c r="GY49" s="111"/>
      <c r="GZ49" s="111"/>
      <c r="HA49" s="111"/>
      <c r="HB49" s="111"/>
      <c r="HC49" s="111"/>
      <c r="HD49" s="111"/>
      <c r="HE49" s="111"/>
      <c r="HF49" s="111"/>
      <c r="HG49" s="111"/>
      <c r="HH49" s="111"/>
      <c r="HI49" s="111"/>
      <c r="HJ49" s="111"/>
      <c r="HK49" s="111"/>
      <c r="HL49" s="111"/>
      <c r="HM49" s="111"/>
      <c r="HN49" s="111"/>
      <c r="HO49" s="111"/>
      <c r="HP49" s="111"/>
      <c r="HQ49" s="111"/>
      <c r="HR49" s="111"/>
      <c r="HS49" s="111"/>
      <c r="HT49" s="111"/>
      <c r="HU49" s="111"/>
      <c r="HV49" s="111"/>
      <c r="HW49" s="111"/>
      <c r="HX49" s="111"/>
      <c r="HY49" s="111"/>
      <c r="HZ49" s="111"/>
      <c r="IA49" s="111"/>
      <c r="IB49" s="111"/>
      <c r="IC49" s="111"/>
      <c r="ID49" s="111"/>
      <c r="IE49" s="111"/>
      <c r="IF49" s="111"/>
      <c r="IG49" s="111"/>
      <c r="IH49" s="111"/>
      <c r="II49" s="111"/>
      <c r="IJ49" s="111"/>
      <c r="IK49" s="111"/>
      <c r="IL49" s="111"/>
      <c r="IM49" s="111"/>
      <c r="IN49" s="111"/>
      <c r="IO49" s="111"/>
      <c r="IP49" s="111"/>
      <c r="IQ49" s="111"/>
      <c r="IR49" s="111"/>
      <c r="IS49" s="111"/>
      <c r="IT49" s="111"/>
      <c r="IU49" s="111"/>
      <c r="IV49" s="111"/>
    </row>
    <row r="50" spans="1:256" ht="15.75">
      <c r="A50" s="143" t="s">
        <v>475</v>
      </c>
      <c r="B50" s="122" t="s">
        <v>408</v>
      </c>
      <c r="C50" s="146">
        <v>800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  <c r="BO50" s="111"/>
      <c r="BP50" s="111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  <c r="CA50" s="111"/>
      <c r="CB50" s="111"/>
      <c r="CC50" s="111"/>
      <c r="CD50" s="111"/>
      <c r="CE50" s="111"/>
      <c r="CF50" s="111"/>
      <c r="CG50" s="111"/>
      <c r="CH50" s="111"/>
      <c r="CI50" s="111"/>
      <c r="CJ50" s="111"/>
      <c r="CK50" s="111"/>
      <c r="CL50" s="111"/>
      <c r="CM50" s="111"/>
      <c r="CN50" s="111"/>
      <c r="CO50" s="111"/>
      <c r="CP50" s="111"/>
      <c r="CQ50" s="111"/>
      <c r="CR50" s="111"/>
      <c r="CS50" s="111"/>
      <c r="CT50" s="111"/>
      <c r="CU50" s="111"/>
      <c r="CV50" s="111"/>
      <c r="CW50" s="111"/>
      <c r="CX50" s="111"/>
      <c r="CY50" s="111"/>
      <c r="CZ50" s="111"/>
      <c r="DA50" s="111"/>
      <c r="DB50" s="111"/>
      <c r="DC50" s="111"/>
      <c r="DD50" s="111"/>
      <c r="DE50" s="111"/>
      <c r="DF50" s="111"/>
      <c r="DG50" s="111"/>
      <c r="DH50" s="111"/>
      <c r="DI50" s="111"/>
      <c r="DJ50" s="111"/>
      <c r="DK50" s="111"/>
      <c r="DL50" s="111"/>
      <c r="DM50" s="111"/>
      <c r="DN50" s="111"/>
      <c r="DO50" s="111"/>
      <c r="DP50" s="111"/>
      <c r="DQ50" s="111"/>
      <c r="DR50" s="111"/>
      <c r="DS50" s="111"/>
      <c r="DT50" s="111"/>
      <c r="DU50" s="111"/>
      <c r="DV50" s="111"/>
      <c r="DW50" s="111"/>
      <c r="DX50" s="111"/>
      <c r="DY50" s="111"/>
      <c r="DZ50" s="111"/>
      <c r="EA50" s="111"/>
      <c r="EB50" s="111"/>
      <c r="EC50" s="111"/>
      <c r="ED50" s="111"/>
      <c r="EE50" s="111"/>
      <c r="EF50" s="111"/>
      <c r="EG50" s="111"/>
      <c r="EH50" s="111"/>
      <c r="EI50" s="111"/>
      <c r="EJ50" s="111"/>
      <c r="EK50" s="111"/>
      <c r="EL50" s="111"/>
      <c r="EM50" s="111"/>
      <c r="EN50" s="111"/>
      <c r="EO50" s="111"/>
      <c r="EP50" s="111"/>
      <c r="EQ50" s="111"/>
      <c r="ER50" s="111"/>
      <c r="ES50" s="111"/>
      <c r="ET50" s="111"/>
      <c r="EU50" s="111"/>
      <c r="EV50" s="111"/>
      <c r="EW50" s="111"/>
      <c r="EX50" s="111"/>
      <c r="EY50" s="111"/>
      <c r="EZ50" s="111"/>
      <c r="FA50" s="111"/>
      <c r="FB50" s="111"/>
      <c r="FC50" s="111"/>
      <c r="FD50" s="111"/>
      <c r="FE50" s="111"/>
      <c r="FF50" s="111"/>
      <c r="FG50" s="111"/>
      <c r="FH50" s="111"/>
      <c r="FI50" s="111"/>
      <c r="FJ50" s="111"/>
      <c r="FK50" s="111"/>
      <c r="FL50" s="111"/>
      <c r="FM50" s="111"/>
      <c r="FN50" s="111"/>
      <c r="FO50" s="111"/>
      <c r="FP50" s="111"/>
      <c r="FQ50" s="111"/>
      <c r="FR50" s="111"/>
      <c r="FS50" s="111"/>
      <c r="FT50" s="111"/>
      <c r="FU50" s="111"/>
      <c r="FV50" s="111"/>
      <c r="FW50" s="111"/>
      <c r="FX50" s="111"/>
      <c r="FY50" s="111"/>
      <c r="FZ50" s="111"/>
      <c r="GA50" s="111"/>
      <c r="GB50" s="111"/>
      <c r="GC50" s="111"/>
      <c r="GD50" s="111"/>
      <c r="GE50" s="111"/>
      <c r="GF50" s="111"/>
      <c r="GG50" s="111"/>
      <c r="GH50" s="111"/>
      <c r="GI50" s="111"/>
      <c r="GJ50" s="111"/>
      <c r="GK50" s="111"/>
      <c r="GL50" s="111"/>
      <c r="GM50" s="111"/>
      <c r="GN50" s="111"/>
      <c r="GO50" s="111"/>
      <c r="GP50" s="111"/>
      <c r="GQ50" s="111"/>
      <c r="GR50" s="111"/>
      <c r="GS50" s="111"/>
      <c r="GT50" s="111"/>
      <c r="GU50" s="111"/>
      <c r="GV50" s="111"/>
      <c r="GW50" s="111"/>
      <c r="GX50" s="111"/>
      <c r="GY50" s="111"/>
      <c r="GZ50" s="111"/>
      <c r="HA50" s="111"/>
      <c r="HB50" s="111"/>
      <c r="HC50" s="111"/>
      <c r="HD50" s="111"/>
      <c r="HE50" s="111"/>
      <c r="HF50" s="111"/>
      <c r="HG50" s="111"/>
      <c r="HH50" s="111"/>
      <c r="HI50" s="111"/>
      <c r="HJ50" s="111"/>
      <c r="HK50" s="111"/>
      <c r="HL50" s="111"/>
      <c r="HM50" s="111"/>
      <c r="HN50" s="111"/>
      <c r="HO50" s="111"/>
      <c r="HP50" s="111"/>
      <c r="HQ50" s="111"/>
      <c r="HR50" s="111"/>
      <c r="HS50" s="111"/>
      <c r="HT50" s="111"/>
      <c r="HU50" s="111"/>
      <c r="HV50" s="111"/>
      <c r="HW50" s="111"/>
      <c r="HX50" s="111"/>
      <c r="HY50" s="111"/>
      <c r="HZ50" s="111"/>
      <c r="IA50" s="111"/>
      <c r="IB50" s="111"/>
      <c r="IC50" s="111"/>
      <c r="ID50" s="111"/>
      <c r="IE50" s="111"/>
      <c r="IF50" s="111"/>
      <c r="IG50" s="111"/>
      <c r="IH50" s="111"/>
      <c r="II50" s="111"/>
      <c r="IJ50" s="111"/>
      <c r="IK50" s="111"/>
      <c r="IL50" s="111"/>
      <c r="IM50" s="111"/>
      <c r="IN50" s="111"/>
      <c r="IO50" s="111"/>
      <c r="IP50" s="111"/>
      <c r="IQ50" s="111"/>
      <c r="IR50" s="111"/>
      <c r="IS50" s="111"/>
      <c r="IT50" s="111"/>
      <c r="IU50" s="111"/>
      <c r="IV50" s="111"/>
    </row>
    <row r="51" spans="1:256" ht="15.75">
      <c r="A51" s="143" t="s">
        <v>476</v>
      </c>
      <c r="B51" s="122" t="s">
        <v>664</v>
      </c>
      <c r="C51" s="128">
        <v>100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11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111"/>
      <c r="DZ51" s="111"/>
      <c r="EA51" s="111"/>
      <c r="EB51" s="111"/>
      <c r="EC51" s="111"/>
      <c r="ED51" s="111"/>
      <c r="EE51" s="111"/>
      <c r="EF51" s="111"/>
      <c r="EG51" s="111"/>
      <c r="EH51" s="111"/>
      <c r="EI51" s="111"/>
      <c r="EJ51" s="111"/>
      <c r="EK51" s="111"/>
      <c r="EL51" s="111"/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/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/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/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/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111"/>
      <c r="ID51" s="111"/>
      <c r="IE51" s="111"/>
      <c r="IF51" s="111"/>
      <c r="IG51" s="111"/>
      <c r="IH51" s="111"/>
      <c r="II51" s="111"/>
      <c r="IJ51" s="111"/>
      <c r="IK51" s="111"/>
      <c r="IL51" s="111"/>
      <c r="IM51" s="111"/>
      <c r="IN51" s="111"/>
      <c r="IO51" s="111"/>
      <c r="IP51" s="111"/>
      <c r="IQ51" s="111"/>
      <c r="IR51" s="111"/>
      <c r="IS51" s="111"/>
      <c r="IT51" s="111"/>
      <c r="IU51" s="111"/>
      <c r="IV51" s="111"/>
    </row>
    <row r="52" spans="1:256" ht="15.75">
      <c r="A52" s="143" t="s">
        <v>477</v>
      </c>
      <c r="B52" s="129" t="s">
        <v>409</v>
      </c>
      <c r="C52" s="128">
        <v>300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111"/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11"/>
      <c r="CV52" s="111"/>
      <c r="CW52" s="111"/>
      <c r="CX52" s="111"/>
      <c r="CY52" s="111"/>
      <c r="CZ52" s="111"/>
      <c r="DA52" s="111"/>
      <c r="DB52" s="111"/>
      <c r="DC52" s="111"/>
      <c r="DD52" s="111"/>
      <c r="DE52" s="111"/>
      <c r="DF52" s="111"/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/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/>
      <c r="EI52" s="111"/>
      <c r="EJ52" s="111"/>
      <c r="EK52" s="111"/>
      <c r="EL52" s="111"/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/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/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/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/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111"/>
      <c r="ID52" s="111"/>
      <c r="IE52" s="111"/>
      <c r="IF52" s="111"/>
      <c r="IG52" s="111"/>
      <c r="IH52" s="111"/>
      <c r="II52" s="111"/>
      <c r="IJ52" s="111"/>
      <c r="IK52" s="111"/>
      <c r="IL52" s="111"/>
      <c r="IM52" s="111"/>
      <c r="IN52" s="111"/>
      <c r="IO52" s="111"/>
      <c r="IP52" s="111"/>
      <c r="IQ52" s="111"/>
      <c r="IR52" s="111"/>
      <c r="IS52" s="111"/>
      <c r="IT52" s="111"/>
      <c r="IU52" s="111"/>
      <c r="IV52" s="111"/>
    </row>
    <row r="53" spans="1:256" ht="15.75">
      <c r="A53" s="143" t="s">
        <v>478</v>
      </c>
      <c r="B53" s="125" t="s">
        <v>410</v>
      </c>
      <c r="C53" s="128">
        <v>850</v>
      </c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  <c r="CA53" s="111"/>
      <c r="CB53" s="111"/>
      <c r="CC53" s="111"/>
      <c r="CD53" s="111"/>
      <c r="CE53" s="111"/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/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/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/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/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111"/>
      <c r="ID53" s="111"/>
      <c r="IE53" s="111"/>
      <c r="IF53" s="111"/>
      <c r="IG53" s="111"/>
      <c r="IH53" s="111"/>
      <c r="II53" s="111"/>
      <c r="IJ53" s="111"/>
      <c r="IK53" s="111"/>
      <c r="IL53" s="111"/>
      <c r="IM53" s="111"/>
      <c r="IN53" s="111"/>
      <c r="IO53" s="111"/>
      <c r="IP53" s="111"/>
      <c r="IQ53" s="111"/>
      <c r="IR53" s="111"/>
      <c r="IS53" s="111"/>
      <c r="IT53" s="111"/>
      <c r="IU53" s="111"/>
      <c r="IV53" s="111"/>
    </row>
    <row r="54" spans="1:256" ht="15.75">
      <c r="A54" s="143" t="s">
        <v>479</v>
      </c>
      <c r="B54" s="125" t="s">
        <v>687</v>
      </c>
      <c r="C54" s="128">
        <v>70</v>
      </c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1"/>
      <c r="CF54" s="111"/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1"/>
      <c r="CZ54" s="111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1"/>
      <c r="DT54" s="111"/>
      <c r="DU54" s="111"/>
      <c r="DV54" s="111"/>
      <c r="DW54" s="111"/>
      <c r="DX54" s="111"/>
      <c r="DY54" s="111"/>
      <c r="DZ54" s="111"/>
      <c r="EA54" s="111"/>
      <c r="EB54" s="111"/>
      <c r="EC54" s="111"/>
      <c r="ED54" s="111"/>
      <c r="EE54" s="111"/>
      <c r="EF54" s="111"/>
      <c r="EG54" s="111"/>
      <c r="EH54" s="111"/>
      <c r="EI54" s="111"/>
      <c r="EJ54" s="111"/>
      <c r="EK54" s="111"/>
      <c r="EL54" s="111"/>
      <c r="EM54" s="111"/>
      <c r="EN54" s="111"/>
      <c r="EO54" s="111"/>
      <c r="EP54" s="111"/>
      <c r="EQ54" s="111"/>
      <c r="ER54" s="111"/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1"/>
      <c r="FL54" s="111"/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1"/>
      <c r="GF54" s="111"/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1"/>
      <c r="GZ54" s="111"/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1"/>
      <c r="HT54" s="111"/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1"/>
      <c r="IN54" s="111"/>
      <c r="IO54" s="111"/>
      <c r="IP54" s="111"/>
      <c r="IQ54" s="111"/>
      <c r="IR54" s="111"/>
      <c r="IS54" s="111"/>
      <c r="IT54" s="111"/>
      <c r="IU54" s="111"/>
      <c r="IV54" s="111"/>
    </row>
    <row r="55" spans="1:256" ht="15.75">
      <c r="A55" s="143" t="s">
        <v>480</v>
      </c>
      <c r="B55" s="213" t="s">
        <v>688</v>
      </c>
      <c r="C55" s="242">
        <v>100</v>
      </c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  <c r="BP55" s="111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111"/>
      <c r="DC55" s="111"/>
      <c r="DD55" s="111"/>
      <c r="DE55" s="111"/>
      <c r="DF55" s="111"/>
      <c r="DG55" s="111"/>
      <c r="DH55" s="111"/>
      <c r="DI55" s="111"/>
      <c r="DJ55" s="111"/>
      <c r="DK55" s="111"/>
      <c r="DL55" s="111"/>
      <c r="DM55" s="111"/>
      <c r="DN55" s="111"/>
      <c r="DO55" s="111"/>
      <c r="DP55" s="111"/>
      <c r="DQ55" s="111"/>
      <c r="DR55" s="111"/>
      <c r="DS55" s="111"/>
      <c r="DT55" s="111"/>
      <c r="DU55" s="111"/>
      <c r="DV55" s="111"/>
      <c r="DW55" s="111"/>
      <c r="DX55" s="111"/>
      <c r="DY55" s="111"/>
      <c r="DZ55" s="111"/>
      <c r="EA55" s="111"/>
      <c r="EB55" s="111"/>
      <c r="EC55" s="111"/>
      <c r="ED55" s="111"/>
      <c r="EE55" s="111"/>
      <c r="EF55" s="111"/>
      <c r="EG55" s="111"/>
      <c r="EH55" s="111"/>
      <c r="EI55" s="111"/>
      <c r="EJ55" s="111"/>
      <c r="EK55" s="111"/>
      <c r="EL55" s="111"/>
      <c r="EM55" s="111"/>
      <c r="EN55" s="111"/>
      <c r="EO55" s="111"/>
      <c r="EP55" s="111"/>
      <c r="EQ55" s="111"/>
      <c r="ER55" s="111"/>
      <c r="ES55" s="111"/>
      <c r="ET55" s="111"/>
      <c r="EU55" s="111"/>
      <c r="EV55" s="111"/>
      <c r="EW55" s="111"/>
      <c r="EX55" s="111"/>
      <c r="EY55" s="111"/>
      <c r="EZ55" s="111"/>
      <c r="FA55" s="111"/>
      <c r="FB55" s="111"/>
      <c r="FC55" s="111"/>
      <c r="FD55" s="111"/>
      <c r="FE55" s="111"/>
      <c r="FF55" s="111"/>
      <c r="FG55" s="111"/>
      <c r="FH55" s="111"/>
      <c r="FI55" s="111"/>
      <c r="FJ55" s="111"/>
      <c r="FK55" s="111"/>
      <c r="FL55" s="111"/>
      <c r="FM55" s="111"/>
      <c r="FN55" s="111"/>
      <c r="FO55" s="111"/>
      <c r="FP55" s="111"/>
      <c r="FQ55" s="111"/>
      <c r="FR55" s="111"/>
      <c r="FS55" s="111"/>
      <c r="FT55" s="111"/>
      <c r="FU55" s="111"/>
      <c r="FV55" s="111"/>
      <c r="FW55" s="111"/>
      <c r="FX55" s="111"/>
      <c r="FY55" s="111"/>
      <c r="FZ55" s="111"/>
      <c r="GA55" s="111"/>
      <c r="GB55" s="111"/>
      <c r="GC55" s="111"/>
      <c r="GD55" s="111"/>
      <c r="GE55" s="111"/>
      <c r="GF55" s="111"/>
      <c r="GG55" s="111"/>
      <c r="GH55" s="111"/>
      <c r="GI55" s="111"/>
      <c r="GJ55" s="111"/>
      <c r="GK55" s="111"/>
      <c r="GL55" s="111"/>
      <c r="GM55" s="111"/>
      <c r="GN55" s="111"/>
      <c r="GO55" s="111"/>
      <c r="GP55" s="111"/>
      <c r="GQ55" s="111"/>
      <c r="GR55" s="111"/>
      <c r="GS55" s="111"/>
      <c r="GT55" s="111"/>
      <c r="GU55" s="111"/>
      <c r="GV55" s="111"/>
      <c r="GW55" s="111"/>
      <c r="GX55" s="111"/>
      <c r="GY55" s="111"/>
      <c r="GZ55" s="111"/>
      <c r="HA55" s="111"/>
      <c r="HB55" s="111"/>
      <c r="HC55" s="111"/>
      <c r="HD55" s="111"/>
      <c r="HE55" s="111"/>
      <c r="HF55" s="111"/>
      <c r="HG55" s="111"/>
      <c r="HH55" s="111"/>
      <c r="HI55" s="111"/>
      <c r="HJ55" s="111"/>
      <c r="HK55" s="111"/>
      <c r="HL55" s="111"/>
      <c r="HM55" s="111"/>
      <c r="HN55" s="111"/>
      <c r="HO55" s="111"/>
      <c r="HP55" s="111"/>
      <c r="HQ55" s="111"/>
      <c r="HR55" s="111"/>
      <c r="HS55" s="111"/>
      <c r="HT55" s="111"/>
      <c r="HU55" s="111"/>
      <c r="HV55" s="111"/>
      <c r="HW55" s="111"/>
      <c r="HX55" s="111"/>
      <c r="HY55" s="111"/>
      <c r="HZ55" s="111"/>
      <c r="IA55" s="111"/>
      <c r="IB55" s="111"/>
      <c r="IC55" s="111"/>
      <c r="ID55" s="111"/>
      <c r="IE55" s="111"/>
      <c r="IF55" s="111"/>
      <c r="IG55" s="111"/>
      <c r="IH55" s="111"/>
      <c r="II55" s="111"/>
      <c r="IJ55" s="111"/>
      <c r="IK55" s="111"/>
      <c r="IL55" s="111"/>
      <c r="IM55" s="111"/>
      <c r="IN55" s="111"/>
      <c r="IO55" s="111"/>
      <c r="IP55" s="111"/>
      <c r="IQ55" s="111"/>
      <c r="IR55" s="111"/>
      <c r="IS55" s="111"/>
      <c r="IT55" s="111"/>
      <c r="IU55" s="111"/>
      <c r="IV55" s="111"/>
    </row>
    <row r="56" spans="1:256" ht="31.5">
      <c r="A56" s="143" t="s">
        <v>481</v>
      </c>
      <c r="B56" s="119" t="s">
        <v>661</v>
      </c>
      <c r="C56" s="128">
        <v>150</v>
      </c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  <c r="BP56" s="111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  <c r="CA56" s="111"/>
      <c r="CB56" s="111"/>
      <c r="CC56" s="111"/>
      <c r="CD56" s="111"/>
      <c r="CE56" s="111"/>
      <c r="CF56" s="111"/>
      <c r="CG56" s="111"/>
      <c r="CH56" s="111"/>
      <c r="CI56" s="111"/>
      <c r="CJ56" s="111"/>
      <c r="CK56" s="111"/>
      <c r="CL56" s="111"/>
      <c r="CM56" s="111"/>
      <c r="CN56" s="111"/>
      <c r="CO56" s="111"/>
      <c r="CP56" s="111"/>
      <c r="CQ56" s="111"/>
      <c r="CR56" s="111"/>
      <c r="CS56" s="111"/>
      <c r="CT56" s="111"/>
      <c r="CU56" s="111"/>
      <c r="CV56" s="111"/>
      <c r="CW56" s="111"/>
      <c r="CX56" s="111"/>
      <c r="CY56" s="111"/>
      <c r="CZ56" s="111"/>
      <c r="DA56" s="111"/>
      <c r="DB56" s="111"/>
      <c r="DC56" s="111"/>
      <c r="DD56" s="111"/>
      <c r="DE56" s="111"/>
      <c r="DF56" s="111"/>
      <c r="DG56" s="111"/>
      <c r="DH56" s="111"/>
      <c r="DI56" s="111"/>
      <c r="DJ56" s="111"/>
      <c r="DK56" s="111"/>
      <c r="DL56" s="111"/>
      <c r="DM56" s="111"/>
      <c r="DN56" s="111"/>
      <c r="DO56" s="111"/>
      <c r="DP56" s="111"/>
      <c r="DQ56" s="111"/>
      <c r="DR56" s="111"/>
      <c r="DS56" s="111"/>
      <c r="DT56" s="111"/>
      <c r="DU56" s="111"/>
      <c r="DV56" s="111"/>
      <c r="DW56" s="111"/>
      <c r="DX56" s="111"/>
      <c r="DY56" s="111"/>
      <c r="DZ56" s="111"/>
      <c r="EA56" s="111"/>
      <c r="EB56" s="111"/>
      <c r="EC56" s="111"/>
      <c r="ED56" s="111"/>
      <c r="EE56" s="111"/>
      <c r="EF56" s="111"/>
      <c r="EG56" s="111"/>
      <c r="EH56" s="111"/>
      <c r="EI56" s="111"/>
      <c r="EJ56" s="111"/>
      <c r="EK56" s="111"/>
      <c r="EL56" s="111"/>
      <c r="EM56" s="111"/>
      <c r="EN56" s="111"/>
      <c r="EO56" s="111"/>
      <c r="EP56" s="111"/>
      <c r="EQ56" s="111"/>
      <c r="ER56" s="111"/>
      <c r="ES56" s="111"/>
      <c r="ET56" s="111"/>
      <c r="EU56" s="111"/>
      <c r="EV56" s="111"/>
      <c r="EW56" s="111"/>
      <c r="EX56" s="111"/>
      <c r="EY56" s="111"/>
      <c r="EZ56" s="111"/>
      <c r="FA56" s="111"/>
      <c r="FB56" s="111"/>
      <c r="FC56" s="111"/>
      <c r="FD56" s="111"/>
      <c r="FE56" s="111"/>
      <c r="FF56" s="111"/>
      <c r="FG56" s="111"/>
      <c r="FH56" s="111"/>
      <c r="FI56" s="111"/>
      <c r="FJ56" s="111"/>
      <c r="FK56" s="111"/>
      <c r="FL56" s="111"/>
      <c r="FM56" s="111"/>
      <c r="FN56" s="111"/>
      <c r="FO56" s="111"/>
      <c r="FP56" s="111"/>
      <c r="FQ56" s="111"/>
      <c r="FR56" s="111"/>
      <c r="FS56" s="111"/>
      <c r="FT56" s="111"/>
      <c r="FU56" s="111"/>
      <c r="FV56" s="111"/>
      <c r="FW56" s="111"/>
      <c r="FX56" s="111"/>
      <c r="FY56" s="111"/>
      <c r="FZ56" s="111"/>
      <c r="GA56" s="111"/>
      <c r="GB56" s="111"/>
      <c r="GC56" s="111"/>
      <c r="GD56" s="111"/>
      <c r="GE56" s="111"/>
      <c r="GF56" s="111"/>
      <c r="GG56" s="111"/>
      <c r="GH56" s="111"/>
      <c r="GI56" s="111"/>
      <c r="GJ56" s="111"/>
      <c r="GK56" s="111"/>
      <c r="GL56" s="111"/>
      <c r="GM56" s="111"/>
      <c r="GN56" s="111"/>
      <c r="GO56" s="111"/>
      <c r="GP56" s="111"/>
      <c r="GQ56" s="111"/>
      <c r="GR56" s="111"/>
      <c r="GS56" s="111"/>
      <c r="GT56" s="111"/>
      <c r="GU56" s="111"/>
      <c r="GV56" s="111"/>
      <c r="GW56" s="111"/>
      <c r="GX56" s="111"/>
      <c r="GY56" s="111"/>
      <c r="GZ56" s="111"/>
      <c r="HA56" s="111"/>
      <c r="HB56" s="111"/>
      <c r="HC56" s="111"/>
      <c r="HD56" s="111"/>
      <c r="HE56" s="111"/>
      <c r="HF56" s="111"/>
      <c r="HG56" s="111"/>
      <c r="HH56" s="111"/>
      <c r="HI56" s="111"/>
      <c r="HJ56" s="111"/>
      <c r="HK56" s="111"/>
      <c r="HL56" s="111"/>
      <c r="HM56" s="111"/>
      <c r="HN56" s="111"/>
      <c r="HO56" s="111"/>
      <c r="HP56" s="111"/>
      <c r="HQ56" s="111"/>
      <c r="HR56" s="111"/>
      <c r="HS56" s="111"/>
      <c r="HT56" s="111"/>
      <c r="HU56" s="111"/>
      <c r="HV56" s="111"/>
      <c r="HW56" s="111"/>
      <c r="HX56" s="111"/>
      <c r="HY56" s="111"/>
      <c r="HZ56" s="111"/>
      <c r="IA56" s="111"/>
      <c r="IB56" s="111"/>
      <c r="IC56" s="111"/>
      <c r="ID56" s="111"/>
      <c r="IE56" s="111"/>
      <c r="IF56" s="111"/>
      <c r="IG56" s="111"/>
      <c r="IH56" s="111"/>
      <c r="II56" s="111"/>
      <c r="IJ56" s="111"/>
      <c r="IK56" s="111"/>
      <c r="IL56" s="111"/>
      <c r="IM56" s="111"/>
      <c r="IN56" s="111"/>
      <c r="IO56" s="111"/>
      <c r="IP56" s="111"/>
      <c r="IQ56" s="111"/>
      <c r="IR56" s="111"/>
      <c r="IS56" s="111"/>
      <c r="IT56" s="111"/>
      <c r="IU56" s="111"/>
      <c r="IV56" s="111"/>
    </row>
    <row r="57" spans="1:256" ht="15.75">
      <c r="A57" s="143" t="s">
        <v>482</v>
      </c>
      <c r="B57" s="119" t="s">
        <v>393</v>
      </c>
      <c r="C57" s="128">
        <v>100</v>
      </c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  <c r="CA57" s="111"/>
      <c r="CB57" s="111"/>
      <c r="CC57" s="111"/>
      <c r="CD57" s="111"/>
      <c r="CE57" s="111"/>
      <c r="CF57" s="111"/>
      <c r="CG57" s="111"/>
      <c r="CH57" s="111"/>
      <c r="CI57" s="111"/>
      <c r="CJ57" s="111"/>
      <c r="CK57" s="111"/>
      <c r="CL57" s="111"/>
      <c r="CM57" s="111"/>
      <c r="CN57" s="111"/>
      <c r="CO57" s="111"/>
      <c r="CP57" s="111"/>
      <c r="CQ57" s="111"/>
      <c r="CR57" s="111"/>
      <c r="CS57" s="111"/>
      <c r="CT57" s="111"/>
      <c r="CU57" s="111"/>
      <c r="CV57" s="111"/>
      <c r="CW57" s="111"/>
      <c r="CX57" s="111"/>
      <c r="CY57" s="111"/>
      <c r="CZ57" s="111"/>
      <c r="DA57" s="111"/>
      <c r="DB57" s="111"/>
      <c r="DC57" s="111"/>
      <c r="DD57" s="111"/>
      <c r="DE57" s="111"/>
      <c r="DF57" s="111"/>
      <c r="DG57" s="111"/>
      <c r="DH57" s="111"/>
      <c r="DI57" s="111"/>
      <c r="DJ57" s="111"/>
      <c r="DK57" s="111"/>
      <c r="DL57" s="111"/>
      <c r="DM57" s="111"/>
      <c r="DN57" s="111"/>
      <c r="DO57" s="111"/>
      <c r="DP57" s="111"/>
      <c r="DQ57" s="111"/>
      <c r="DR57" s="111"/>
      <c r="DS57" s="111"/>
      <c r="DT57" s="111"/>
      <c r="DU57" s="111"/>
      <c r="DV57" s="111"/>
      <c r="DW57" s="111"/>
      <c r="DX57" s="111"/>
      <c r="DY57" s="111"/>
      <c r="DZ57" s="111"/>
      <c r="EA57" s="111"/>
      <c r="EB57" s="111"/>
      <c r="EC57" s="111"/>
      <c r="ED57" s="111"/>
      <c r="EE57" s="111"/>
      <c r="EF57" s="111"/>
      <c r="EG57" s="111"/>
      <c r="EH57" s="111"/>
      <c r="EI57" s="111"/>
      <c r="EJ57" s="111"/>
      <c r="EK57" s="111"/>
      <c r="EL57" s="111"/>
      <c r="EM57" s="111"/>
      <c r="EN57" s="111"/>
      <c r="EO57" s="111"/>
      <c r="EP57" s="111"/>
      <c r="EQ57" s="111"/>
      <c r="ER57" s="111"/>
      <c r="ES57" s="111"/>
      <c r="ET57" s="111"/>
      <c r="EU57" s="111"/>
      <c r="EV57" s="111"/>
      <c r="EW57" s="111"/>
      <c r="EX57" s="111"/>
      <c r="EY57" s="111"/>
      <c r="EZ57" s="111"/>
      <c r="FA57" s="111"/>
      <c r="FB57" s="111"/>
      <c r="FC57" s="111"/>
      <c r="FD57" s="111"/>
      <c r="FE57" s="111"/>
      <c r="FF57" s="111"/>
      <c r="FG57" s="111"/>
      <c r="FH57" s="111"/>
      <c r="FI57" s="111"/>
      <c r="FJ57" s="111"/>
      <c r="FK57" s="111"/>
      <c r="FL57" s="111"/>
      <c r="FM57" s="111"/>
      <c r="FN57" s="111"/>
      <c r="FO57" s="111"/>
      <c r="FP57" s="111"/>
      <c r="FQ57" s="111"/>
      <c r="FR57" s="111"/>
      <c r="FS57" s="111"/>
      <c r="FT57" s="111"/>
      <c r="FU57" s="111"/>
      <c r="FV57" s="111"/>
      <c r="FW57" s="111"/>
      <c r="FX57" s="111"/>
      <c r="FY57" s="111"/>
      <c r="FZ57" s="111"/>
      <c r="GA57" s="111"/>
      <c r="GB57" s="111"/>
      <c r="GC57" s="111"/>
      <c r="GD57" s="111"/>
      <c r="GE57" s="111"/>
      <c r="GF57" s="111"/>
      <c r="GG57" s="111"/>
      <c r="GH57" s="111"/>
      <c r="GI57" s="111"/>
      <c r="GJ57" s="111"/>
      <c r="GK57" s="111"/>
      <c r="GL57" s="111"/>
      <c r="GM57" s="111"/>
      <c r="GN57" s="111"/>
      <c r="GO57" s="111"/>
      <c r="GP57" s="111"/>
      <c r="GQ57" s="111"/>
      <c r="GR57" s="111"/>
      <c r="GS57" s="111"/>
      <c r="GT57" s="111"/>
      <c r="GU57" s="111"/>
      <c r="GV57" s="111"/>
      <c r="GW57" s="111"/>
      <c r="GX57" s="111"/>
      <c r="GY57" s="111"/>
      <c r="GZ57" s="111"/>
      <c r="HA57" s="111"/>
      <c r="HB57" s="111"/>
      <c r="HC57" s="111"/>
      <c r="HD57" s="111"/>
      <c r="HE57" s="111"/>
      <c r="HF57" s="111"/>
      <c r="HG57" s="111"/>
      <c r="HH57" s="111"/>
      <c r="HI57" s="111"/>
      <c r="HJ57" s="111"/>
      <c r="HK57" s="111"/>
      <c r="HL57" s="111"/>
      <c r="HM57" s="111"/>
      <c r="HN57" s="111"/>
      <c r="HO57" s="111"/>
      <c r="HP57" s="111"/>
      <c r="HQ57" s="111"/>
      <c r="HR57" s="111"/>
      <c r="HS57" s="111"/>
      <c r="HT57" s="111"/>
      <c r="HU57" s="111"/>
      <c r="HV57" s="111"/>
      <c r="HW57" s="111"/>
      <c r="HX57" s="111"/>
      <c r="HY57" s="111"/>
      <c r="HZ57" s="111"/>
      <c r="IA57" s="111"/>
      <c r="IB57" s="111"/>
      <c r="IC57" s="111"/>
      <c r="ID57" s="111"/>
      <c r="IE57" s="111"/>
      <c r="IF57" s="111"/>
      <c r="IG57" s="111"/>
      <c r="IH57" s="111"/>
      <c r="II57" s="111"/>
      <c r="IJ57" s="111"/>
      <c r="IK57" s="111"/>
      <c r="IL57" s="111"/>
      <c r="IM57" s="111"/>
      <c r="IN57" s="111"/>
      <c r="IO57" s="111"/>
      <c r="IP57" s="111"/>
      <c r="IQ57" s="111"/>
      <c r="IR57" s="111"/>
      <c r="IS57" s="111"/>
      <c r="IT57" s="111"/>
      <c r="IU57" s="111"/>
      <c r="IV57" s="111"/>
    </row>
    <row r="58" spans="1:256" ht="15.75">
      <c r="A58" s="143" t="s">
        <v>483</v>
      </c>
      <c r="B58" s="119" t="s">
        <v>411</v>
      </c>
      <c r="C58" s="128">
        <v>150</v>
      </c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11"/>
      <c r="EU58" s="111"/>
      <c r="EV58" s="111"/>
      <c r="EW58" s="111"/>
      <c r="EX58" s="111"/>
      <c r="EY58" s="111"/>
      <c r="EZ58" s="111"/>
      <c r="FA58" s="111"/>
      <c r="FB58" s="111"/>
      <c r="FC58" s="111"/>
      <c r="FD58" s="111"/>
      <c r="FE58" s="111"/>
      <c r="FF58" s="111"/>
      <c r="FG58" s="111"/>
      <c r="FH58" s="111"/>
      <c r="FI58" s="111"/>
      <c r="FJ58" s="111"/>
      <c r="FK58" s="111"/>
      <c r="FL58" s="111"/>
      <c r="FM58" s="111"/>
      <c r="FN58" s="111"/>
      <c r="FO58" s="111"/>
      <c r="FP58" s="111"/>
      <c r="FQ58" s="111"/>
      <c r="FR58" s="111"/>
      <c r="FS58" s="111"/>
      <c r="FT58" s="111"/>
      <c r="FU58" s="111"/>
      <c r="FV58" s="111"/>
      <c r="FW58" s="111"/>
      <c r="FX58" s="111"/>
      <c r="FY58" s="111"/>
      <c r="FZ58" s="111"/>
      <c r="GA58" s="111"/>
      <c r="GB58" s="111"/>
      <c r="GC58" s="111"/>
      <c r="GD58" s="111"/>
      <c r="GE58" s="111"/>
      <c r="GF58" s="111"/>
      <c r="GG58" s="111"/>
      <c r="GH58" s="111"/>
      <c r="GI58" s="111"/>
      <c r="GJ58" s="111"/>
      <c r="GK58" s="111"/>
      <c r="GL58" s="111"/>
      <c r="GM58" s="111"/>
      <c r="GN58" s="111"/>
      <c r="GO58" s="111"/>
      <c r="GP58" s="111"/>
      <c r="GQ58" s="111"/>
      <c r="GR58" s="111"/>
      <c r="GS58" s="111"/>
      <c r="GT58" s="111"/>
      <c r="GU58" s="111"/>
      <c r="GV58" s="111"/>
      <c r="GW58" s="111"/>
      <c r="GX58" s="111"/>
      <c r="GY58" s="111"/>
      <c r="GZ58" s="111"/>
      <c r="HA58" s="111"/>
      <c r="HB58" s="111"/>
      <c r="HC58" s="111"/>
      <c r="HD58" s="111"/>
      <c r="HE58" s="111"/>
      <c r="HF58" s="111"/>
      <c r="HG58" s="111"/>
      <c r="HH58" s="111"/>
      <c r="HI58" s="111"/>
      <c r="HJ58" s="111"/>
      <c r="HK58" s="111"/>
      <c r="HL58" s="111"/>
      <c r="HM58" s="111"/>
      <c r="HN58" s="111"/>
      <c r="HO58" s="111"/>
      <c r="HP58" s="111"/>
      <c r="HQ58" s="111"/>
      <c r="HR58" s="111"/>
      <c r="HS58" s="111"/>
      <c r="HT58" s="111"/>
      <c r="HU58" s="111"/>
      <c r="HV58" s="111"/>
      <c r="HW58" s="111"/>
      <c r="HX58" s="111"/>
      <c r="HY58" s="111"/>
      <c r="HZ58" s="111"/>
      <c r="IA58" s="111"/>
      <c r="IB58" s="111"/>
      <c r="IC58" s="111"/>
      <c r="ID58" s="111"/>
      <c r="IE58" s="111"/>
      <c r="IF58" s="111"/>
      <c r="IG58" s="111"/>
      <c r="IH58" s="111"/>
      <c r="II58" s="111"/>
      <c r="IJ58" s="111"/>
      <c r="IK58" s="111"/>
      <c r="IL58" s="111"/>
      <c r="IM58" s="111"/>
      <c r="IN58" s="111"/>
      <c r="IO58" s="111"/>
      <c r="IP58" s="111"/>
      <c r="IQ58" s="111"/>
      <c r="IR58" s="111"/>
      <c r="IS58" s="111"/>
      <c r="IT58" s="111"/>
      <c r="IU58" s="111"/>
      <c r="IV58" s="111"/>
    </row>
    <row r="59" spans="1:256" ht="15.75">
      <c r="A59" s="143" t="s">
        <v>484</v>
      </c>
      <c r="B59" s="119" t="s">
        <v>412</v>
      </c>
      <c r="C59" s="128">
        <v>150</v>
      </c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111"/>
      <c r="GL59" s="111"/>
      <c r="GM59" s="111"/>
      <c r="GN59" s="111"/>
      <c r="GO59" s="111"/>
      <c r="GP59" s="111"/>
      <c r="GQ59" s="111"/>
      <c r="GR59" s="111"/>
      <c r="GS59" s="111"/>
      <c r="GT59" s="111"/>
      <c r="GU59" s="111"/>
      <c r="GV59" s="111"/>
      <c r="GW59" s="111"/>
      <c r="GX59" s="111"/>
      <c r="GY59" s="111"/>
      <c r="GZ59" s="111"/>
      <c r="HA59" s="111"/>
      <c r="HB59" s="111"/>
      <c r="HC59" s="111"/>
      <c r="HD59" s="111"/>
      <c r="HE59" s="111"/>
      <c r="HF59" s="111"/>
      <c r="HG59" s="111"/>
      <c r="HH59" s="111"/>
      <c r="HI59" s="111"/>
      <c r="HJ59" s="111"/>
      <c r="HK59" s="111"/>
      <c r="HL59" s="111"/>
      <c r="HM59" s="111"/>
      <c r="HN59" s="111"/>
      <c r="HO59" s="111"/>
      <c r="HP59" s="111"/>
      <c r="HQ59" s="111"/>
      <c r="HR59" s="111"/>
      <c r="HS59" s="111"/>
      <c r="HT59" s="111"/>
      <c r="HU59" s="111"/>
      <c r="HV59" s="111"/>
      <c r="HW59" s="111"/>
      <c r="HX59" s="111"/>
      <c r="HY59" s="111"/>
      <c r="HZ59" s="111"/>
      <c r="IA59" s="111"/>
      <c r="IB59" s="111"/>
      <c r="IC59" s="111"/>
      <c r="ID59" s="111"/>
      <c r="IE59" s="111"/>
      <c r="IF59" s="111"/>
      <c r="IG59" s="111"/>
      <c r="IH59" s="111"/>
      <c r="II59" s="111"/>
      <c r="IJ59" s="111"/>
      <c r="IK59" s="111"/>
      <c r="IL59" s="111"/>
      <c r="IM59" s="111"/>
      <c r="IN59" s="111"/>
      <c r="IO59" s="111"/>
      <c r="IP59" s="111"/>
      <c r="IQ59" s="111"/>
      <c r="IR59" s="111"/>
      <c r="IS59" s="111"/>
      <c r="IT59" s="111"/>
      <c r="IU59" s="111"/>
      <c r="IV59" s="111"/>
    </row>
    <row r="60" spans="1:256" ht="15.75">
      <c r="A60" s="143" t="s">
        <v>485</v>
      </c>
      <c r="B60" s="126" t="s">
        <v>413</v>
      </c>
      <c r="C60" s="130">
        <v>3000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  <c r="EY60" s="111"/>
      <c r="EZ60" s="111"/>
      <c r="FA60" s="111"/>
      <c r="FB60" s="111"/>
      <c r="FC60" s="111"/>
      <c r="FD60" s="111"/>
      <c r="FE60" s="111"/>
      <c r="FF60" s="111"/>
      <c r="FG60" s="111"/>
      <c r="FH60" s="111"/>
      <c r="FI60" s="111"/>
      <c r="FJ60" s="111"/>
      <c r="FK60" s="111"/>
      <c r="FL60" s="111"/>
      <c r="FM60" s="111"/>
      <c r="FN60" s="111"/>
      <c r="FO60" s="111"/>
      <c r="FP60" s="111"/>
      <c r="FQ60" s="111"/>
      <c r="FR60" s="111"/>
      <c r="FS60" s="111"/>
      <c r="FT60" s="111"/>
      <c r="FU60" s="111"/>
      <c r="FV60" s="111"/>
      <c r="FW60" s="111"/>
      <c r="FX60" s="111"/>
      <c r="FY60" s="111"/>
      <c r="FZ60" s="111"/>
      <c r="GA60" s="111"/>
      <c r="GB60" s="111"/>
      <c r="GC60" s="111"/>
      <c r="GD60" s="111"/>
      <c r="GE60" s="111"/>
      <c r="GF60" s="111"/>
      <c r="GG60" s="111"/>
      <c r="GH60" s="111"/>
      <c r="GI60" s="111"/>
      <c r="GJ60" s="111"/>
      <c r="GK60" s="111"/>
      <c r="GL60" s="111"/>
      <c r="GM60" s="111"/>
      <c r="GN60" s="111"/>
      <c r="GO60" s="111"/>
      <c r="GP60" s="111"/>
      <c r="GQ60" s="111"/>
      <c r="GR60" s="111"/>
      <c r="GS60" s="111"/>
      <c r="GT60" s="111"/>
      <c r="GU60" s="111"/>
      <c r="GV60" s="111"/>
      <c r="GW60" s="111"/>
      <c r="GX60" s="111"/>
      <c r="GY60" s="111"/>
      <c r="GZ60" s="111"/>
      <c r="HA60" s="111"/>
      <c r="HB60" s="111"/>
      <c r="HC60" s="111"/>
      <c r="HD60" s="111"/>
      <c r="HE60" s="111"/>
      <c r="HF60" s="111"/>
      <c r="HG60" s="111"/>
      <c r="HH60" s="111"/>
      <c r="HI60" s="111"/>
      <c r="HJ60" s="111"/>
      <c r="HK60" s="111"/>
      <c r="HL60" s="111"/>
      <c r="HM60" s="111"/>
      <c r="HN60" s="111"/>
      <c r="HO60" s="111"/>
      <c r="HP60" s="111"/>
      <c r="HQ60" s="111"/>
      <c r="HR60" s="111"/>
      <c r="HS60" s="111"/>
      <c r="HT60" s="111"/>
      <c r="HU60" s="111"/>
      <c r="HV60" s="111"/>
      <c r="HW60" s="111"/>
      <c r="HX60" s="111"/>
      <c r="HY60" s="111"/>
      <c r="HZ60" s="111"/>
      <c r="IA60" s="111"/>
      <c r="IB60" s="111"/>
      <c r="IC60" s="111"/>
      <c r="ID60" s="111"/>
      <c r="IE60" s="111"/>
      <c r="IF60" s="111"/>
      <c r="IG60" s="111"/>
      <c r="IH60" s="111"/>
      <c r="II60" s="111"/>
      <c r="IJ60" s="111"/>
      <c r="IK60" s="111"/>
      <c r="IL60" s="111"/>
      <c r="IM60" s="111"/>
      <c r="IN60" s="111"/>
      <c r="IO60" s="111"/>
      <c r="IP60" s="111"/>
      <c r="IQ60" s="111"/>
      <c r="IR60" s="111"/>
      <c r="IS60" s="111"/>
      <c r="IT60" s="111"/>
      <c r="IU60" s="111"/>
      <c r="IV60" s="111"/>
    </row>
    <row r="61" spans="1:256" ht="15.75">
      <c r="A61" s="143" t="s">
        <v>486</v>
      </c>
      <c r="B61" s="122" t="s">
        <v>414</v>
      </c>
      <c r="C61" s="130">
        <v>700</v>
      </c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1"/>
      <c r="FH61" s="111"/>
      <c r="FI61" s="111"/>
      <c r="FJ61" s="111"/>
      <c r="FK61" s="111"/>
      <c r="FL61" s="111"/>
      <c r="FM61" s="111"/>
      <c r="FN61" s="111"/>
      <c r="FO61" s="111"/>
      <c r="FP61" s="111"/>
      <c r="FQ61" s="111"/>
      <c r="FR61" s="111"/>
      <c r="FS61" s="111"/>
      <c r="FT61" s="111"/>
      <c r="FU61" s="111"/>
      <c r="FV61" s="111"/>
      <c r="FW61" s="111"/>
      <c r="FX61" s="111"/>
      <c r="FY61" s="111"/>
      <c r="FZ61" s="111"/>
      <c r="GA61" s="111"/>
      <c r="GB61" s="111"/>
      <c r="GC61" s="111"/>
      <c r="GD61" s="111"/>
      <c r="GE61" s="111"/>
      <c r="GF61" s="111"/>
      <c r="GG61" s="111"/>
      <c r="GH61" s="111"/>
      <c r="GI61" s="111"/>
      <c r="GJ61" s="111"/>
      <c r="GK61" s="111"/>
      <c r="GL61" s="111"/>
      <c r="GM61" s="111"/>
      <c r="GN61" s="111"/>
      <c r="GO61" s="111"/>
      <c r="GP61" s="111"/>
      <c r="GQ61" s="111"/>
      <c r="GR61" s="111"/>
      <c r="GS61" s="111"/>
      <c r="GT61" s="111"/>
      <c r="GU61" s="111"/>
      <c r="GV61" s="111"/>
      <c r="GW61" s="111"/>
      <c r="GX61" s="111"/>
      <c r="GY61" s="111"/>
      <c r="GZ61" s="111"/>
      <c r="HA61" s="111"/>
      <c r="HB61" s="111"/>
      <c r="HC61" s="111"/>
      <c r="HD61" s="111"/>
      <c r="HE61" s="111"/>
      <c r="HF61" s="111"/>
      <c r="HG61" s="111"/>
      <c r="HH61" s="111"/>
      <c r="HI61" s="111"/>
      <c r="HJ61" s="111"/>
      <c r="HK61" s="111"/>
      <c r="HL61" s="111"/>
      <c r="HM61" s="111"/>
      <c r="HN61" s="111"/>
      <c r="HO61" s="111"/>
      <c r="HP61" s="111"/>
      <c r="HQ61" s="111"/>
      <c r="HR61" s="111"/>
      <c r="HS61" s="111"/>
      <c r="HT61" s="111"/>
      <c r="HU61" s="111"/>
      <c r="HV61" s="111"/>
      <c r="HW61" s="111"/>
      <c r="HX61" s="111"/>
      <c r="HY61" s="111"/>
      <c r="HZ61" s="111"/>
      <c r="IA61" s="111"/>
      <c r="IB61" s="111"/>
      <c r="IC61" s="111"/>
      <c r="ID61" s="111"/>
      <c r="IE61" s="111"/>
      <c r="IF61" s="111"/>
      <c r="IG61" s="111"/>
      <c r="IH61" s="111"/>
      <c r="II61" s="111"/>
      <c r="IJ61" s="111"/>
      <c r="IK61" s="111"/>
      <c r="IL61" s="111"/>
      <c r="IM61" s="111"/>
      <c r="IN61" s="111"/>
      <c r="IO61" s="111"/>
      <c r="IP61" s="111"/>
      <c r="IQ61" s="111"/>
      <c r="IR61" s="111"/>
      <c r="IS61" s="111"/>
      <c r="IT61" s="111"/>
      <c r="IU61" s="111"/>
      <c r="IV61" s="111"/>
    </row>
    <row r="62" spans="1:256" ht="15.75">
      <c r="A62" s="143" t="s">
        <v>487</v>
      </c>
      <c r="B62" s="122" t="s">
        <v>415</v>
      </c>
      <c r="C62" s="130">
        <v>700</v>
      </c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11"/>
      <c r="DC62" s="111"/>
      <c r="DD62" s="111"/>
      <c r="DE62" s="111"/>
      <c r="DF62" s="111"/>
      <c r="DG62" s="111"/>
      <c r="DH62" s="111"/>
      <c r="DI62" s="111"/>
      <c r="DJ62" s="111"/>
      <c r="DK62" s="111"/>
      <c r="DL62" s="111"/>
      <c r="DM62" s="111"/>
      <c r="DN62" s="111"/>
      <c r="DO62" s="111"/>
      <c r="DP62" s="111"/>
      <c r="DQ62" s="111"/>
      <c r="DR62" s="111"/>
      <c r="DS62" s="111"/>
      <c r="DT62" s="111"/>
      <c r="DU62" s="111"/>
      <c r="DV62" s="111"/>
      <c r="DW62" s="111"/>
      <c r="DX62" s="111"/>
      <c r="DY62" s="111"/>
      <c r="DZ62" s="111"/>
      <c r="EA62" s="111"/>
      <c r="EB62" s="111"/>
      <c r="EC62" s="111"/>
      <c r="ED62" s="111"/>
      <c r="EE62" s="111"/>
      <c r="EF62" s="111"/>
      <c r="EG62" s="111"/>
      <c r="EH62" s="111"/>
      <c r="EI62" s="111"/>
      <c r="EJ62" s="111"/>
      <c r="EK62" s="111"/>
      <c r="EL62" s="111"/>
      <c r="EM62" s="111"/>
      <c r="EN62" s="111"/>
      <c r="EO62" s="111"/>
      <c r="EP62" s="111"/>
      <c r="EQ62" s="111"/>
      <c r="ER62" s="111"/>
      <c r="ES62" s="111"/>
      <c r="ET62" s="111"/>
      <c r="EU62" s="111"/>
      <c r="EV62" s="111"/>
      <c r="EW62" s="111"/>
      <c r="EX62" s="111"/>
      <c r="EY62" s="111"/>
      <c r="EZ62" s="111"/>
      <c r="FA62" s="111"/>
      <c r="FB62" s="111"/>
      <c r="FC62" s="111"/>
      <c r="FD62" s="111"/>
      <c r="FE62" s="111"/>
      <c r="FF62" s="111"/>
      <c r="FG62" s="111"/>
      <c r="FH62" s="111"/>
      <c r="FI62" s="111"/>
      <c r="FJ62" s="111"/>
      <c r="FK62" s="111"/>
      <c r="FL62" s="111"/>
      <c r="FM62" s="111"/>
      <c r="FN62" s="111"/>
      <c r="FO62" s="111"/>
      <c r="FP62" s="111"/>
      <c r="FQ62" s="111"/>
      <c r="FR62" s="111"/>
      <c r="FS62" s="111"/>
      <c r="FT62" s="111"/>
      <c r="FU62" s="111"/>
      <c r="FV62" s="111"/>
      <c r="FW62" s="111"/>
      <c r="FX62" s="111"/>
      <c r="FY62" s="111"/>
      <c r="FZ62" s="111"/>
      <c r="GA62" s="111"/>
      <c r="GB62" s="111"/>
      <c r="GC62" s="111"/>
      <c r="GD62" s="111"/>
      <c r="GE62" s="111"/>
      <c r="GF62" s="111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R62" s="111"/>
      <c r="GS62" s="111"/>
      <c r="GT62" s="111"/>
      <c r="GU62" s="111"/>
      <c r="GV62" s="111"/>
      <c r="GW62" s="111"/>
      <c r="GX62" s="111"/>
      <c r="GY62" s="111"/>
      <c r="GZ62" s="111"/>
      <c r="HA62" s="111"/>
      <c r="HB62" s="111"/>
      <c r="HC62" s="111"/>
      <c r="HD62" s="111"/>
      <c r="HE62" s="111"/>
      <c r="HF62" s="111"/>
      <c r="HG62" s="111"/>
      <c r="HH62" s="111"/>
      <c r="HI62" s="111"/>
      <c r="HJ62" s="111"/>
      <c r="HK62" s="111"/>
      <c r="HL62" s="111"/>
      <c r="HM62" s="111"/>
      <c r="HN62" s="111"/>
      <c r="HO62" s="111"/>
      <c r="HP62" s="111"/>
      <c r="HQ62" s="111"/>
      <c r="HR62" s="111"/>
      <c r="HS62" s="111"/>
      <c r="HT62" s="111"/>
      <c r="HU62" s="111"/>
      <c r="HV62" s="111"/>
      <c r="HW62" s="111"/>
      <c r="HX62" s="111"/>
      <c r="HY62" s="111"/>
      <c r="HZ62" s="111"/>
      <c r="IA62" s="111"/>
      <c r="IB62" s="111"/>
      <c r="IC62" s="111"/>
      <c r="ID62" s="111"/>
      <c r="IE62" s="111"/>
      <c r="IF62" s="111"/>
      <c r="IG62" s="111"/>
      <c r="IH62" s="111"/>
      <c r="II62" s="111"/>
      <c r="IJ62" s="111"/>
      <c r="IK62" s="111"/>
      <c r="IL62" s="111"/>
      <c r="IM62" s="111"/>
      <c r="IN62" s="111"/>
      <c r="IO62" s="111"/>
      <c r="IP62" s="111"/>
      <c r="IQ62" s="111"/>
      <c r="IR62" s="111"/>
      <c r="IS62" s="111"/>
      <c r="IT62" s="111"/>
      <c r="IU62" s="111"/>
      <c r="IV62" s="111"/>
    </row>
    <row r="63" spans="1:256" ht="15.75">
      <c r="A63" s="143" t="s">
        <v>488</v>
      </c>
      <c r="B63" s="122" t="s">
        <v>416</v>
      </c>
      <c r="C63" s="130">
        <v>700</v>
      </c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  <c r="BO63" s="111"/>
      <c r="BP63" s="1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  <c r="DW63" s="111"/>
      <c r="DX63" s="111"/>
      <c r="DY63" s="111"/>
      <c r="DZ63" s="111"/>
      <c r="EA63" s="111"/>
      <c r="EB63" s="111"/>
      <c r="EC63" s="111"/>
      <c r="ED63" s="111"/>
      <c r="EE63" s="111"/>
      <c r="EF63" s="111"/>
      <c r="EG63" s="111"/>
      <c r="EH63" s="111"/>
      <c r="EI63" s="111"/>
      <c r="EJ63" s="111"/>
      <c r="EK63" s="111"/>
      <c r="EL63" s="111"/>
      <c r="EM63" s="111"/>
      <c r="EN63" s="111"/>
      <c r="EO63" s="111"/>
      <c r="EP63" s="111"/>
      <c r="EQ63" s="111"/>
      <c r="ER63" s="111"/>
      <c r="ES63" s="111"/>
      <c r="ET63" s="111"/>
      <c r="EU63" s="111"/>
      <c r="EV63" s="111"/>
      <c r="EW63" s="111"/>
      <c r="EX63" s="111"/>
      <c r="EY63" s="111"/>
      <c r="EZ63" s="111"/>
      <c r="FA63" s="111"/>
      <c r="FB63" s="111"/>
      <c r="FC63" s="111"/>
      <c r="FD63" s="111"/>
      <c r="FE63" s="111"/>
      <c r="FF63" s="111"/>
      <c r="FG63" s="111"/>
      <c r="FH63" s="111"/>
      <c r="FI63" s="111"/>
      <c r="FJ63" s="111"/>
      <c r="FK63" s="111"/>
      <c r="FL63" s="111"/>
      <c r="FM63" s="111"/>
      <c r="FN63" s="111"/>
      <c r="FO63" s="111"/>
      <c r="FP63" s="111"/>
      <c r="FQ63" s="111"/>
      <c r="FR63" s="111"/>
      <c r="FS63" s="111"/>
      <c r="FT63" s="111"/>
      <c r="FU63" s="111"/>
      <c r="FV63" s="111"/>
      <c r="FW63" s="111"/>
      <c r="FX63" s="111"/>
      <c r="FY63" s="111"/>
      <c r="FZ63" s="111"/>
      <c r="GA63" s="111"/>
      <c r="GB63" s="111"/>
      <c r="GC63" s="111"/>
      <c r="GD63" s="111"/>
      <c r="GE63" s="111"/>
      <c r="GF63" s="111"/>
      <c r="GG63" s="111"/>
      <c r="GH63" s="111"/>
      <c r="GI63" s="111"/>
      <c r="GJ63" s="111"/>
      <c r="GK63" s="111"/>
      <c r="GL63" s="111"/>
      <c r="GM63" s="111"/>
      <c r="GN63" s="111"/>
      <c r="GO63" s="111"/>
      <c r="GP63" s="111"/>
      <c r="GQ63" s="111"/>
      <c r="GR63" s="111"/>
      <c r="GS63" s="111"/>
      <c r="GT63" s="111"/>
      <c r="GU63" s="111"/>
      <c r="GV63" s="111"/>
      <c r="GW63" s="111"/>
      <c r="GX63" s="111"/>
      <c r="GY63" s="111"/>
      <c r="GZ63" s="111"/>
      <c r="HA63" s="111"/>
      <c r="HB63" s="111"/>
      <c r="HC63" s="111"/>
      <c r="HD63" s="111"/>
      <c r="HE63" s="111"/>
      <c r="HF63" s="111"/>
      <c r="HG63" s="111"/>
      <c r="HH63" s="111"/>
      <c r="HI63" s="111"/>
      <c r="HJ63" s="111"/>
      <c r="HK63" s="111"/>
      <c r="HL63" s="111"/>
      <c r="HM63" s="111"/>
      <c r="HN63" s="111"/>
      <c r="HO63" s="111"/>
      <c r="HP63" s="111"/>
      <c r="HQ63" s="111"/>
      <c r="HR63" s="111"/>
      <c r="HS63" s="111"/>
      <c r="HT63" s="111"/>
      <c r="HU63" s="111"/>
      <c r="HV63" s="111"/>
      <c r="HW63" s="111"/>
      <c r="HX63" s="111"/>
      <c r="HY63" s="111"/>
      <c r="HZ63" s="111"/>
      <c r="IA63" s="111"/>
      <c r="IB63" s="111"/>
      <c r="IC63" s="111"/>
      <c r="ID63" s="111"/>
      <c r="IE63" s="111"/>
      <c r="IF63" s="111"/>
      <c r="IG63" s="111"/>
      <c r="IH63" s="111"/>
      <c r="II63" s="111"/>
      <c r="IJ63" s="111"/>
      <c r="IK63" s="111"/>
      <c r="IL63" s="111"/>
      <c r="IM63" s="111"/>
      <c r="IN63" s="111"/>
      <c r="IO63" s="111"/>
      <c r="IP63" s="111"/>
      <c r="IQ63" s="111"/>
      <c r="IR63" s="111"/>
      <c r="IS63" s="111"/>
      <c r="IT63" s="111"/>
      <c r="IU63" s="111"/>
      <c r="IV63" s="111"/>
    </row>
    <row r="64" spans="1:256" ht="15.75">
      <c r="A64" s="143" t="s">
        <v>489</v>
      </c>
      <c r="B64" s="122" t="s">
        <v>665</v>
      </c>
      <c r="C64" s="130">
        <v>4250</v>
      </c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  <c r="BO64" s="111"/>
      <c r="BP64" s="111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  <c r="EF64" s="111"/>
      <c r="EG64" s="111"/>
      <c r="EH64" s="111"/>
      <c r="EI64" s="111"/>
      <c r="EJ64" s="111"/>
      <c r="EK64" s="111"/>
      <c r="EL64" s="111"/>
      <c r="EM64" s="111"/>
      <c r="EN64" s="111"/>
      <c r="EO64" s="111"/>
      <c r="EP64" s="111"/>
      <c r="EQ64" s="111"/>
      <c r="ER64" s="111"/>
      <c r="ES64" s="111"/>
      <c r="ET64" s="111"/>
      <c r="EU64" s="111"/>
      <c r="EV64" s="111"/>
      <c r="EW64" s="111"/>
      <c r="EX64" s="111"/>
      <c r="EY64" s="111"/>
      <c r="EZ64" s="111"/>
      <c r="FA64" s="111"/>
      <c r="FB64" s="111"/>
      <c r="FC64" s="111"/>
      <c r="FD64" s="111"/>
      <c r="FE64" s="111"/>
      <c r="FF64" s="111"/>
      <c r="FG64" s="111"/>
      <c r="FH64" s="111"/>
      <c r="FI64" s="111"/>
      <c r="FJ64" s="111"/>
      <c r="FK64" s="111"/>
      <c r="FL64" s="111"/>
      <c r="FM64" s="111"/>
      <c r="FN64" s="111"/>
      <c r="FO64" s="111"/>
      <c r="FP64" s="111"/>
      <c r="FQ64" s="111"/>
      <c r="FR64" s="111"/>
      <c r="FS64" s="111"/>
      <c r="FT64" s="111"/>
      <c r="FU64" s="111"/>
      <c r="FV64" s="111"/>
      <c r="FW64" s="111"/>
      <c r="FX64" s="111"/>
      <c r="FY64" s="111"/>
      <c r="FZ64" s="111"/>
      <c r="GA64" s="111"/>
      <c r="GB64" s="111"/>
      <c r="GC64" s="111"/>
      <c r="GD64" s="111"/>
      <c r="GE64" s="111"/>
      <c r="GF64" s="111"/>
      <c r="GG64" s="111"/>
      <c r="GH64" s="111"/>
      <c r="GI64" s="111"/>
      <c r="GJ64" s="111"/>
      <c r="GK64" s="111"/>
      <c r="GL64" s="111"/>
      <c r="GM64" s="111"/>
      <c r="GN64" s="111"/>
      <c r="GO64" s="111"/>
      <c r="GP64" s="111"/>
      <c r="GQ64" s="111"/>
      <c r="GR64" s="111"/>
      <c r="GS64" s="111"/>
      <c r="GT64" s="111"/>
      <c r="GU64" s="111"/>
      <c r="GV64" s="111"/>
      <c r="GW64" s="111"/>
      <c r="GX64" s="111"/>
      <c r="GY64" s="111"/>
      <c r="GZ64" s="111"/>
      <c r="HA64" s="111"/>
      <c r="HB64" s="111"/>
      <c r="HC64" s="111"/>
      <c r="HD64" s="111"/>
      <c r="HE64" s="111"/>
      <c r="HF64" s="111"/>
      <c r="HG64" s="111"/>
      <c r="HH64" s="111"/>
      <c r="HI64" s="111"/>
      <c r="HJ64" s="111"/>
      <c r="HK64" s="111"/>
      <c r="HL64" s="111"/>
      <c r="HM64" s="111"/>
      <c r="HN64" s="111"/>
      <c r="HO64" s="111"/>
      <c r="HP64" s="111"/>
      <c r="HQ64" s="111"/>
      <c r="HR64" s="111"/>
      <c r="HS64" s="111"/>
      <c r="HT64" s="111"/>
      <c r="HU64" s="111"/>
      <c r="HV64" s="111"/>
      <c r="HW64" s="111"/>
      <c r="HX64" s="111"/>
      <c r="HY64" s="111"/>
      <c r="HZ64" s="111"/>
      <c r="IA64" s="111"/>
      <c r="IB64" s="111"/>
      <c r="IC64" s="111"/>
      <c r="ID64" s="111"/>
      <c r="IE64" s="111"/>
      <c r="IF64" s="111"/>
      <c r="IG64" s="111"/>
      <c r="IH64" s="111"/>
      <c r="II64" s="111"/>
      <c r="IJ64" s="111"/>
      <c r="IK64" s="111"/>
      <c r="IL64" s="111"/>
      <c r="IM64" s="111"/>
      <c r="IN64" s="111"/>
      <c r="IO64" s="111"/>
      <c r="IP64" s="111"/>
      <c r="IQ64" s="111"/>
      <c r="IR64" s="111"/>
      <c r="IS64" s="111"/>
      <c r="IT64" s="111"/>
      <c r="IU64" s="111"/>
      <c r="IV64" s="111"/>
    </row>
    <row r="65" spans="1:256" ht="15.75">
      <c r="A65" s="143" t="s">
        <v>490</v>
      </c>
      <c r="B65" s="122" t="s">
        <v>689</v>
      </c>
      <c r="C65" s="130">
        <v>2600</v>
      </c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  <c r="EF65" s="111"/>
      <c r="EG65" s="111"/>
      <c r="EH65" s="111"/>
      <c r="EI65" s="111"/>
      <c r="EJ65" s="111"/>
      <c r="EK65" s="111"/>
      <c r="EL65" s="111"/>
      <c r="EM65" s="111"/>
      <c r="EN65" s="111"/>
      <c r="EO65" s="111"/>
      <c r="EP65" s="111"/>
      <c r="EQ65" s="111"/>
      <c r="ER65" s="111"/>
      <c r="ES65" s="111"/>
      <c r="ET65" s="111"/>
      <c r="EU65" s="111"/>
      <c r="EV65" s="111"/>
      <c r="EW65" s="111"/>
      <c r="EX65" s="111"/>
      <c r="EY65" s="111"/>
      <c r="EZ65" s="111"/>
      <c r="FA65" s="111"/>
      <c r="FB65" s="111"/>
      <c r="FC65" s="111"/>
      <c r="FD65" s="111"/>
      <c r="FE65" s="111"/>
      <c r="FF65" s="111"/>
      <c r="FG65" s="111"/>
      <c r="FH65" s="111"/>
      <c r="FI65" s="111"/>
      <c r="FJ65" s="111"/>
      <c r="FK65" s="111"/>
      <c r="FL65" s="111"/>
      <c r="FM65" s="111"/>
      <c r="FN65" s="111"/>
      <c r="FO65" s="111"/>
      <c r="FP65" s="111"/>
      <c r="FQ65" s="111"/>
      <c r="FR65" s="111"/>
      <c r="FS65" s="111"/>
      <c r="FT65" s="111"/>
      <c r="FU65" s="111"/>
      <c r="FV65" s="111"/>
      <c r="FW65" s="111"/>
      <c r="FX65" s="111"/>
      <c r="FY65" s="111"/>
      <c r="FZ65" s="111"/>
      <c r="GA65" s="111"/>
      <c r="GB65" s="111"/>
      <c r="GC65" s="111"/>
      <c r="GD65" s="111"/>
      <c r="GE65" s="111"/>
      <c r="GF65" s="111"/>
      <c r="GG65" s="111"/>
      <c r="GH65" s="111"/>
      <c r="GI65" s="111"/>
      <c r="GJ65" s="111"/>
      <c r="GK65" s="111"/>
      <c r="GL65" s="111"/>
      <c r="GM65" s="111"/>
      <c r="GN65" s="111"/>
      <c r="GO65" s="111"/>
      <c r="GP65" s="111"/>
      <c r="GQ65" s="111"/>
      <c r="GR65" s="111"/>
      <c r="GS65" s="111"/>
      <c r="GT65" s="111"/>
      <c r="GU65" s="111"/>
      <c r="GV65" s="111"/>
      <c r="GW65" s="111"/>
      <c r="GX65" s="111"/>
      <c r="GY65" s="111"/>
      <c r="GZ65" s="111"/>
      <c r="HA65" s="111"/>
      <c r="HB65" s="111"/>
      <c r="HC65" s="111"/>
      <c r="HD65" s="111"/>
      <c r="HE65" s="111"/>
      <c r="HF65" s="111"/>
      <c r="HG65" s="111"/>
      <c r="HH65" s="111"/>
      <c r="HI65" s="111"/>
      <c r="HJ65" s="111"/>
      <c r="HK65" s="111"/>
      <c r="HL65" s="111"/>
      <c r="HM65" s="111"/>
      <c r="HN65" s="111"/>
      <c r="HO65" s="111"/>
      <c r="HP65" s="111"/>
      <c r="HQ65" s="111"/>
      <c r="HR65" s="111"/>
      <c r="HS65" s="111"/>
      <c r="HT65" s="111"/>
      <c r="HU65" s="111"/>
      <c r="HV65" s="111"/>
      <c r="HW65" s="111"/>
      <c r="HX65" s="111"/>
      <c r="HY65" s="111"/>
      <c r="HZ65" s="111"/>
      <c r="IA65" s="111"/>
      <c r="IB65" s="111"/>
      <c r="IC65" s="111"/>
      <c r="ID65" s="111"/>
      <c r="IE65" s="111"/>
      <c r="IF65" s="111"/>
      <c r="IG65" s="111"/>
      <c r="IH65" s="111"/>
      <c r="II65" s="111"/>
      <c r="IJ65" s="111"/>
      <c r="IK65" s="111"/>
      <c r="IL65" s="111"/>
      <c r="IM65" s="111"/>
      <c r="IN65" s="111"/>
      <c r="IO65" s="111"/>
      <c r="IP65" s="111"/>
      <c r="IQ65" s="111"/>
      <c r="IR65" s="111"/>
      <c r="IS65" s="111"/>
      <c r="IT65" s="111"/>
      <c r="IU65" s="111"/>
      <c r="IV65" s="111"/>
    </row>
    <row r="66" spans="1:256" ht="15.75">
      <c r="A66" s="143" t="s">
        <v>491</v>
      </c>
      <c r="B66" s="122" t="s">
        <v>417</v>
      </c>
      <c r="C66" s="130">
        <v>800</v>
      </c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1"/>
      <c r="FB66" s="111"/>
      <c r="FC66" s="111"/>
      <c r="FD66" s="111"/>
      <c r="FE66" s="111"/>
      <c r="FF66" s="111"/>
      <c r="FG66" s="111"/>
      <c r="FH66" s="111"/>
      <c r="FI66" s="111"/>
      <c r="FJ66" s="111"/>
      <c r="FK66" s="111"/>
      <c r="FL66" s="111"/>
      <c r="FM66" s="111"/>
      <c r="FN66" s="111"/>
      <c r="FO66" s="111"/>
      <c r="FP66" s="111"/>
      <c r="FQ66" s="111"/>
      <c r="FR66" s="111"/>
      <c r="FS66" s="111"/>
      <c r="FT66" s="111"/>
      <c r="FU66" s="111"/>
      <c r="FV66" s="111"/>
      <c r="FW66" s="111"/>
      <c r="FX66" s="111"/>
      <c r="FY66" s="111"/>
      <c r="FZ66" s="111"/>
      <c r="GA66" s="111"/>
      <c r="GB66" s="111"/>
      <c r="GC66" s="111"/>
      <c r="GD66" s="111"/>
      <c r="GE66" s="111"/>
      <c r="GF66" s="111"/>
      <c r="GG66" s="111"/>
      <c r="GH66" s="111"/>
      <c r="GI66" s="111"/>
      <c r="GJ66" s="111"/>
      <c r="GK66" s="111"/>
      <c r="GL66" s="111"/>
      <c r="GM66" s="111"/>
      <c r="GN66" s="111"/>
      <c r="GO66" s="111"/>
      <c r="GP66" s="111"/>
      <c r="GQ66" s="111"/>
      <c r="GR66" s="111"/>
      <c r="GS66" s="111"/>
      <c r="GT66" s="111"/>
      <c r="GU66" s="111"/>
      <c r="GV66" s="111"/>
      <c r="GW66" s="111"/>
      <c r="GX66" s="111"/>
      <c r="GY66" s="111"/>
      <c r="GZ66" s="111"/>
      <c r="HA66" s="111"/>
      <c r="HB66" s="111"/>
      <c r="HC66" s="111"/>
      <c r="HD66" s="111"/>
      <c r="HE66" s="111"/>
      <c r="HF66" s="111"/>
      <c r="HG66" s="111"/>
      <c r="HH66" s="111"/>
      <c r="HI66" s="111"/>
      <c r="HJ66" s="111"/>
      <c r="HK66" s="111"/>
      <c r="HL66" s="111"/>
      <c r="HM66" s="111"/>
      <c r="HN66" s="111"/>
      <c r="HO66" s="111"/>
      <c r="HP66" s="111"/>
      <c r="HQ66" s="111"/>
      <c r="HR66" s="111"/>
      <c r="HS66" s="111"/>
      <c r="HT66" s="111"/>
      <c r="HU66" s="111"/>
      <c r="HV66" s="111"/>
      <c r="HW66" s="111"/>
      <c r="HX66" s="111"/>
      <c r="HY66" s="111"/>
      <c r="HZ66" s="111"/>
      <c r="IA66" s="111"/>
      <c r="IB66" s="111"/>
      <c r="IC66" s="111"/>
      <c r="ID66" s="111"/>
      <c r="IE66" s="111"/>
      <c r="IF66" s="111"/>
      <c r="IG66" s="111"/>
      <c r="IH66" s="111"/>
      <c r="II66" s="111"/>
      <c r="IJ66" s="111"/>
      <c r="IK66" s="111"/>
      <c r="IL66" s="111"/>
      <c r="IM66" s="111"/>
      <c r="IN66" s="111"/>
      <c r="IO66" s="111"/>
      <c r="IP66" s="111"/>
      <c r="IQ66" s="111"/>
      <c r="IR66" s="111"/>
      <c r="IS66" s="111"/>
      <c r="IT66" s="111"/>
      <c r="IU66" s="111"/>
      <c r="IV66" s="111"/>
    </row>
    <row r="67" spans="1:256" ht="15.75">
      <c r="A67" s="143" t="s">
        <v>492</v>
      </c>
      <c r="B67" s="122" t="s">
        <v>418</v>
      </c>
      <c r="C67" s="130">
        <v>800</v>
      </c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  <c r="FL67" s="111"/>
      <c r="FM67" s="111"/>
      <c r="FN67" s="111"/>
      <c r="FO67" s="111"/>
      <c r="FP67" s="111"/>
      <c r="FQ67" s="111"/>
      <c r="FR67" s="111"/>
      <c r="FS67" s="111"/>
      <c r="FT67" s="111"/>
      <c r="FU67" s="111"/>
      <c r="FV67" s="111"/>
      <c r="FW67" s="111"/>
      <c r="FX67" s="111"/>
      <c r="FY67" s="111"/>
      <c r="FZ67" s="111"/>
      <c r="GA67" s="111"/>
      <c r="GB67" s="111"/>
      <c r="GC67" s="111"/>
      <c r="GD67" s="111"/>
      <c r="GE67" s="111"/>
      <c r="GF67" s="111"/>
      <c r="GG67" s="111"/>
      <c r="GH67" s="111"/>
      <c r="GI67" s="111"/>
      <c r="GJ67" s="111"/>
      <c r="GK67" s="111"/>
      <c r="GL67" s="111"/>
      <c r="GM67" s="111"/>
      <c r="GN67" s="111"/>
      <c r="GO67" s="111"/>
      <c r="GP67" s="111"/>
      <c r="GQ67" s="111"/>
      <c r="GR67" s="111"/>
      <c r="GS67" s="111"/>
      <c r="GT67" s="111"/>
      <c r="GU67" s="111"/>
      <c r="GV67" s="111"/>
      <c r="GW67" s="111"/>
      <c r="GX67" s="111"/>
      <c r="GY67" s="111"/>
      <c r="GZ67" s="111"/>
      <c r="HA67" s="111"/>
      <c r="HB67" s="111"/>
      <c r="HC67" s="111"/>
      <c r="HD67" s="111"/>
      <c r="HE67" s="111"/>
      <c r="HF67" s="111"/>
      <c r="HG67" s="111"/>
      <c r="HH67" s="111"/>
      <c r="HI67" s="111"/>
      <c r="HJ67" s="111"/>
      <c r="HK67" s="111"/>
      <c r="HL67" s="111"/>
      <c r="HM67" s="111"/>
      <c r="HN67" s="111"/>
      <c r="HO67" s="111"/>
      <c r="HP67" s="111"/>
      <c r="HQ67" s="111"/>
      <c r="HR67" s="111"/>
      <c r="HS67" s="111"/>
      <c r="HT67" s="111"/>
      <c r="HU67" s="111"/>
      <c r="HV67" s="111"/>
      <c r="HW67" s="111"/>
      <c r="HX67" s="111"/>
      <c r="HY67" s="111"/>
      <c r="HZ67" s="111"/>
      <c r="IA67" s="111"/>
      <c r="IB67" s="111"/>
      <c r="IC67" s="111"/>
      <c r="ID67" s="111"/>
      <c r="IE67" s="111"/>
      <c r="IF67" s="111"/>
      <c r="IG67" s="111"/>
      <c r="IH67" s="111"/>
      <c r="II67" s="111"/>
      <c r="IJ67" s="111"/>
      <c r="IK67" s="111"/>
      <c r="IL67" s="111"/>
      <c r="IM67" s="111"/>
      <c r="IN67" s="111"/>
      <c r="IO67" s="111"/>
      <c r="IP67" s="111"/>
      <c r="IQ67" s="111"/>
      <c r="IR67" s="111"/>
      <c r="IS67" s="111"/>
      <c r="IT67" s="111"/>
      <c r="IU67" s="111"/>
      <c r="IV67" s="111"/>
    </row>
    <row r="68" spans="1:256" ht="15.75">
      <c r="A68" s="143" t="s">
        <v>493</v>
      </c>
      <c r="B68" s="243" t="s">
        <v>419</v>
      </c>
      <c r="C68" s="130">
        <v>800</v>
      </c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  <c r="CA68" s="111"/>
      <c r="CB68" s="111"/>
      <c r="CC68" s="111"/>
      <c r="CD68" s="111"/>
      <c r="CE68" s="111"/>
      <c r="CF68" s="111"/>
      <c r="CG68" s="111"/>
      <c r="CH68" s="111"/>
      <c r="CI68" s="111"/>
      <c r="CJ68" s="111"/>
      <c r="CK68" s="111"/>
      <c r="CL68" s="111"/>
      <c r="CM68" s="111"/>
      <c r="CN68" s="111"/>
      <c r="CO68" s="111"/>
      <c r="CP68" s="111"/>
      <c r="CQ68" s="111"/>
      <c r="CR68" s="111"/>
      <c r="CS68" s="111"/>
      <c r="CT68" s="111"/>
      <c r="CU68" s="111"/>
      <c r="CV68" s="111"/>
      <c r="CW68" s="111"/>
      <c r="CX68" s="111"/>
      <c r="CY68" s="111"/>
      <c r="CZ68" s="111"/>
      <c r="DA68" s="111"/>
      <c r="DB68" s="111"/>
      <c r="DC68" s="111"/>
      <c r="DD68" s="111"/>
      <c r="DE68" s="111"/>
      <c r="DF68" s="111"/>
      <c r="DG68" s="111"/>
      <c r="DH68" s="111"/>
      <c r="DI68" s="111"/>
      <c r="DJ68" s="111"/>
      <c r="DK68" s="111"/>
      <c r="DL68" s="111"/>
      <c r="DM68" s="111"/>
      <c r="DN68" s="111"/>
      <c r="DO68" s="111"/>
      <c r="DP68" s="111"/>
      <c r="DQ68" s="111"/>
      <c r="DR68" s="111"/>
      <c r="DS68" s="111"/>
      <c r="DT68" s="111"/>
      <c r="DU68" s="111"/>
      <c r="DV68" s="111"/>
      <c r="DW68" s="111"/>
      <c r="DX68" s="111"/>
      <c r="DY68" s="111"/>
      <c r="DZ68" s="111"/>
      <c r="EA68" s="111"/>
      <c r="EB68" s="111"/>
      <c r="EC68" s="111"/>
      <c r="ED68" s="111"/>
      <c r="EE68" s="111"/>
      <c r="EF68" s="111"/>
      <c r="EG68" s="111"/>
      <c r="EH68" s="111"/>
      <c r="EI68" s="111"/>
      <c r="EJ68" s="111"/>
      <c r="EK68" s="111"/>
      <c r="EL68" s="111"/>
      <c r="EM68" s="111"/>
      <c r="EN68" s="111"/>
      <c r="EO68" s="111"/>
      <c r="EP68" s="111"/>
      <c r="EQ68" s="111"/>
      <c r="ER68" s="111"/>
      <c r="ES68" s="111"/>
      <c r="ET68" s="111"/>
      <c r="EU68" s="111"/>
      <c r="EV68" s="111"/>
      <c r="EW68" s="111"/>
      <c r="EX68" s="111"/>
      <c r="EY68" s="111"/>
      <c r="EZ68" s="111"/>
      <c r="FA68" s="111"/>
      <c r="FB68" s="111"/>
      <c r="FC68" s="111"/>
      <c r="FD68" s="111"/>
      <c r="FE68" s="111"/>
      <c r="FF68" s="111"/>
      <c r="FG68" s="111"/>
      <c r="FH68" s="111"/>
      <c r="FI68" s="111"/>
      <c r="FJ68" s="111"/>
      <c r="FK68" s="111"/>
      <c r="FL68" s="111"/>
      <c r="FM68" s="111"/>
      <c r="FN68" s="111"/>
      <c r="FO68" s="111"/>
      <c r="FP68" s="111"/>
      <c r="FQ68" s="111"/>
      <c r="FR68" s="111"/>
      <c r="FS68" s="111"/>
      <c r="FT68" s="111"/>
      <c r="FU68" s="111"/>
      <c r="FV68" s="111"/>
      <c r="FW68" s="111"/>
      <c r="FX68" s="111"/>
      <c r="FY68" s="111"/>
      <c r="FZ68" s="111"/>
      <c r="GA68" s="111"/>
      <c r="GB68" s="111"/>
      <c r="GC68" s="111"/>
      <c r="GD68" s="111"/>
      <c r="GE68" s="111"/>
      <c r="GF68" s="111"/>
      <c r="GG68" s="111"/>
      <c r="GH68" s="111"/>
      <c r="GI68" s="111"/>
      <c r="GJ68" s="111"/>
      <c r="GK68" s="111"/>
      <c r="GL68" s="111"/>
      <c r="GM68" s="111"/>
      <c r="GN68" s="111"/>
      <c r="GO68" s="111"/>
      <c r="GP68" s="111"/>
      <c r="GQ68" s="111"/>
      <c r="GR68" s="111"/>
      <c r="GS68" s="111"/>
      <c r="GT68" s="111"/>
      <c r="GU68" s="111"/>
      <c r="GV68" s="111"/>
      <c r="GW68" s="111"/>
      <c r="GX68" s="111"/>
      <c r="GY68" s="111"/>
      <c r="GZ68" s="111"/>
      <c r="HA68" s="111"/>
      <c r="HB68" s="111"/>
      <c r="HC68" s="111"/>
      <c r="HD68" s="111"/>
      <c r="HE68" s="111"/>
      <c r="HF68" s="111"/>
      <c r="HG68" s="111"/>
      <c r="HH68" s="111"/>
      <c r="HI68" s="111"/>
      <c r="HJ68" s="111"/>
      <c r="HK68" s="111"/>
      <c r="HL68" s="111"/>
      <c r="HM68" s="111"/>
      <c r="HN68" s="111"/>
      <c r="HO68" s="111"/>
      <c r="HP68" s="111"/>
      <c r="HQ68" s="111"/>
      <c r="HR68" s="111"/>
      <c r="HS68" s="111"/>
      <c r="HT68" s="111"/>
      <c r="HU68" s="111"/>
      <c r="HV68" s="111"/>
      <c r="HW68" s="111"/>
      <c r="HX68" s="111"/>
      <c r="HY68" s="111"/>
      <c r="HZ68" s="111"/>
      <c r="IA68" s="111"/>
      <c r="IB68" s="111"/>
      <c r="IC68" s="111"/>
      <c r="ID68" s="111"/>
      <c r="IE68" s="111"/>
      <c r="IF68" s="111"/>
      <c r="IG68" s="111"/>
      <c r="IH68" s="111"/>
      <c r="II68" s="111"/>
      <c r="IJ68" s="111"/>
      <c r="IK68" s="111"/>
      <c r="IL68" s="111"/>
      <c r="IM68" s="111"/>
      <c r="IN68" s="111"/>
      <c r="IO68" s="111"/>
      <c r="IP68" s="111"/>
      <c r="IQ68" s="111"/>
      <c r="IR68" s="111"/>
      <c r="IS68" s="111"/>
      <c r="IT68" s="111"/>
      <c r="IU68" s="111"/>
      <c r="IV68" s="111"/>
    </row>
    <row r="69" spans="1:256" ht="31.5">
      <c r="A69" s="143" t="s">
        <v>494</v>
      </c>
      <c r="B69" s="126" t="s">
        <v>420</v>
      </c>
      <c r="C69" s="130">
        <v>800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  <c r="EY69" s="111"/>
      <c r="EZ69" s="111"/>
      <c r="FA69" s="111"/>
      <c r="FB69" s="111"/>
      <c r="FC69" s="111"/>
      <c r="FD69" s="111"/>
      <c r="FE69" s="111"/>
      <c r="FF69" s="111"/>
      <c r="FG69" s="111"/>
      <c r="FH69" s="111"/>
      <c r="FI69" s="111"/>
      <c r="FJ69" s="111"/>
      <c r="FK69" s="111"/>
      <c r="FL69" s="111"/>
      <c r="FM69" s="111"/>
      <c r="FN69" s="111"/>
      <c r="FO69" s="111"/>
      <c r="FP69" s="111"/>
      <c r="FQ69" s="111"/>
      <c r="FR69" s="111"/>
      <c r="FS69" s="111"/>
      <c r="FT69" s="111"/>
      <c r="FU69" s="111"/>
      <c r="FV69" s="111"/>
      <c r="FW69" s="111"/>
      <c r="FX69" s="111"/>
      <c r="FY69" s="111"/>
      <c r="FZ69" s="111"/>
      <c r="GA69" s="111"/>
      <c r="GB69" s="111"/>
      <c r="GC69" s="111"/>
      <c r="GD69" s="111"/>
      <c r="GE69" s="111"/>
      <c r="GF69" s="111"/>
      <c r="GG69" s="111"/>
      <c r="GH69" s="111"/>
      <c r="GI69" s="111"/>
      <c r="GJ69" s="111"/>
      <c r="GK69" s="111"/>
      <c r="GL69" s="111"/>
      <c r="GM69" s="111"/>
      <c r="GN69" s="111"/>
      <c r="GO69" s="111"/>
      <c r="GP69" s="111"/>
      <c r="GQ69" s="111"/>
      <c r="GR69" s="111"/>
      <c r="GS69" s="111"/>
      <c r="GT69" s="111"/>
      <c r="GU69" s="111"/>
      <c r="GV69" s="111"/>
      <c r="GW69" s="111"/>
      <c r="GX69" s="111"/>
      <c r="GY69" s="111"/>
      <c r="GZ69" s="111"/>
      <c r="HA69" s="111"/>
      <c r="HB69" s="111"/>
      <c r="HC69" s="111"/>
      <c r="HD69" s="111"/>
      <c r="HE69" s="111"/>
      <c r="HF69" s="111"/>
      <c r="HG69" s="111"/>
      <c r="HH69" s="111"/>
      <c r="HI69" s="111"/>
      <c r="HJ69" s="111"/>
      <c r="HK69" s="111"/>
      <c r="HL69" s="111"/>
      <c r="HM69" s="111"/>
      <c r="HN69" s="111"/>
      <c r="HO69" s="111"/>
      <c r="HP69" s="111"/>
      <c r="HQ69" s="111"/>
      <c r="HR69" s="111"/>
      <c r="HS69" s="111"/>
      <c r="HT69" s="111"/>
      <c r="HU69" s="111"/>
      <c r="HV69" s="111"/>
      <c r="HW69" s="111"/>
      <c r="HX69" s="111"/>
      <c r="HY69" s="111"/>
      <c r="HZ69" s="111"/>
      <c r="IA69" s="111"/>
      <c r="IB69" s="111"/>
      <c r="IC69" s="111"/>
      <c r="ID69" s="111"/>
      <c r="IE69" s="111"/>
      <c r="IF69" s="111"/>
      <c r="IG69" s="111"/>
      <c r="IH69" s="111"/>
      <c r="II69" s="111"/>
      <c r="IJ69" s="111"/>
      <c r="IK69" s="111"/>
      <c r="IL69" s="111"/>
      <c r="IM69" s="111"/>
      <c r="IN69" s="111"/>
      <c r="IO69" s="111"/>
      <c r="IP69" s="111"/>
      <c r="IQ69" s="111"/>
      <c r="IR69" s="111"/>
      <c r="IS69" s="111"/>
      <c r="IT69" s="111"/>
      <c r="IU69" s="111"/>
      <c r="IV69" s="111"/>
    </row>
    <row r="70" spans="1:256" ht="15.75">
      <c r="A70" s="143" t="s">
        <v>495</v>
      </c>
      <c r="B70" s="236" t="s">
        <v>138</v>
      </c>
      <c r="C70" s="130">
        <v>900</v>
      </c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11"/>
      <c r="ED70" s="111"/>
      <c r="EE70" s="111"/>
      <c r="EF70" s="111"/>
      <c r="EG70" s="111"/>
      <c r="EH70" s="111"/>
      <c r="EI70" s="111"/>
      <c r="EJ70" s="111"/>
      <c r="EK70" s="111"/>
      <c r="EL70" s="111"/>
      <c r="EM70" s="111"/>
      <c r="EN70" s="111"/>
      <c r="EO70" s="111"/>
      <c r="EP70" s="111"/>
      <c r="EQ70" s="111"/>
      <c r="ER70" s="111"/>
      <c r="ES70" s="111"/>
      <c r="ET70" s="111"/>
      <c r="EU70" s="111"/>
      <c r="EV70" s="111"/>
      <c r="EW70" s="111"/>
      <c r="EX70" s="111"/>
      <c r="EY70" s="111"/>
      <c r="EZ70" s="111"/>
      <c r="FA70" s="111"/>
      <c r="FB70" s="111"/>
      <c r="FC70" s="111"/>
      <c r="FD70" s="111"/>
      <c r="FE70" s="111"/>
      <c r="FF70" s="111"/>
      <c r="FG70" s="111"/>
      <c r="FH70" s="111"/>
      <c r="FI70" s="111"/>
      <c r="FJ70" s="111"/>
      <c r="FK70" s="111"/>
      <c r="FL70" s="111"/>
      <c r="FM70" s="111"/>
      <c r="FN70" s="111"/>
      <c r="FO70" s="111"/>
      <c r="FP70" s="111"/>
      <c r="FQ70" s="111"/>
      <c r="FR70" s="111"/>
      <c r="FS70" s="111"/>
      <c r="FT70" s="111"/>
      <c r="FU70" s="111"/>
      <c r="FV70" s="111"/>
      <c r="FW70" s="111"/>
      <c r="FX70" s="111"/>
      <c r="FY70" s="111"/>
      <c r="FZ70" s="111"/>
      <c r="GA70" s="111"/>
      <c r="GB70" s="111"/>
      <c r="GC70" s="111"/>
      <c r="GD70" s="111"/>
      <c r="GE70" s="111"/>
      <c r="GF70" s="111"/>
      <c r="GG70" s="111"/>
      <c r="GH70" s="111"/>
      <c r="GI70" s="111"/>
      <c r="GJ70" s="111"/>
      <c r="GK70" s="111"/>
      <c r="GL70" s="111"/>
      <c r="GM70" s="111"/>
      <c r="GN70" s="111"/>
      <c r="GO70" s="111"/>
      <c r="GP70" s="111"/>
      <c r="GQ70" s="111"/>
      <c r="GR70" s="111"/>
      <c r="GS70" s="111"/>
      <c r="GT70" s="111"/>
      <c r="GU70" s="111"/>
      <c r="GV70" s="111"/>
      <c r="GW70" s="111"/>
      <c r="GX70" s="111"/>
      <c r="GY70" s="111"/>
      <c r="GZ70" s="111"/>
      <c r="HA70" s="111"/>
      <c r="HB70" s="111"/>
      <c r="HC70" s="111"/>
      <c r="HD70" s="111"/>
      <c r="HE70" s="111"/>
      <c r="HF70" s="111"/>
      <c r="HG70" s="111"/>
      <c r="HH70" s="111"/>
      <c r="HI70" s="111"/>
      <c r="HJ70" s="111"/>
      <c r="HK70" s="111"/>
      <c r="HL70" s="111"/>
      <c r="HM70" s="111"/>
      <c r="HN70" s="111"/>
      <c r="HO70" s="111"/>
      <c r="HP70" s="111"/>
      <c r="HQ70" s="111"/>
      <c r="HR70" s="111"/>
      <c r="HS70" s="111"/>
      <c r="HT70" s="111"/>
      <c r="HU70" s="111"/>
      <c r="HV70" s="111"/>
      <c r="HW70" s="111"/>
      <c r="HX70" s="111"/>
      <c r="HY70" s="111"/>
      <c r="HZ70" s="111"/>
      <c r="IA70" s="111"/>
      <c r="IB70" s="111"/>
      <c r="IC70" s="111"/>
      <c r="ID70" s="111"/>
      <c r="IE70" s="111"/>
      <c r="IF70" s="111"/>
      <c r="IG70" s="111"/>
      <c r="IH70" s="111"/>
      <c r="II70" s="111"/>
      <c r="IJ70" s="111"/>
      <c r="IK70" s="111"/>
      <c r="IL70" s="111"/>
      <c r="IM70" s="111"/>
      <c r="IN70" s="111"/>
      <c r="IO70" s="111"/>
      <c r="IP70" s="111"/>
      <c r="IQ70" s="111"/>
      <c r="IR70" s="111"/>
      <c r="IS70" s="111"/>
      <c r="IT70" s="111"/>
      <c r="IU70" s="111"/>
      <c r="IV70" s="111"/>
    </row>
    <row r="71" spans="1:256" ht="15.75">
      <c r="A71" s="143" t="s">
        <v>496</v>
      </c>
      <c r="B71" s="119" t="s">
        <v>139</v>
      </c>
      <c r="C71" s="130">
        <v>900</v>
      </c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  <c r="DA71" s="111"/>
      <c r="DB71" s="111"/>
      <c r="DC71" s="111"/>
      <c r="DD71" s="111"/>
      <c r="DE71" s="111"/>
      <c r="DF71" s="111"/>
      <c r="DG71" s="111"/>
      <c r="DH71" s="111"/>
      <c r="DI71" s="111"/>
      <c r="DJ71" s="111"/>
      <c r="DK71" s="111"/>
      <c r="DL71" s="111"/>
      <c r="DM71" s="111"/>
      <c r="DN71" s="111"/>
      <c r="DO71" s="111"/>
      <c r="DP71" s="111"/>
      <c r="DQ71" s="111"/>
      <c r="DR71" s="111"/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1"/>
      <c r="EF71" s="111"/>
      <c r="EG71" s="111"/>
      <c r="EH71" s="111"/>
      <c r="EI71" s="111"/>
      <c r="EJ71" s="111"/>
      <c r="EK71" s="111"/>
      <c r="EL71" s="111"/>
      <c r="EM71" s="111"/>
      <c r="EN71" s="111"/>
      <c r="EO71" s="111"/>
      <c r="EP71" s="111"/>
      <c r="EQ71" s="111"/>
      <c r="ER71" s="111"/>
      <c r="ES71" s="111"/>
      <c r="ET71" s="111"/>
      <c r="EU71" s="111"/>
      <c r="EV71" s="111"/>
      <c r="EW71" s="111"/>
      <c r="EX71" s="111"/>
      <c r="EY71" s="111"/>
      <c r="EZ71" s="111"/>
      <c r="FA71" s="111"/>
      <c r="FB71" s="111"/>
      <c r="FC71" s="111"/>
      <c r="FD71" s="111"/>
      <c r="FE71" s="111"/>
      <c r="FF71" s="111"/>
      <c r="FG71" s="111"/>
      <c r="FH71" s="111"/>
      <c r="FI71" s="111"/>
      <c r="FJ71" s="111"/>
      <c r="FK71" s="111"/>
      <c r="FL71" s="111"/>
      <c r="FM71" s="111"/>
      <c r="FN71" s="111"/>
      <c r="FO71" s="111"/>
      <c r="FP71" s="111"/>
      <c r="FQ71" s="111"/>
      <c r="FR71" s="111"/>
      <c r="FS71" s="111"/>
      <c r="FT71" s="111"/>
      <c r="FU71" s="111"/>
      <c r="FV71" s="111"/>
      <c r="FW71" s="111"/>
      <c r="FX71" s="111"/>
      <c r="FY71" s="111"/>
      <c r="FZ71" s="111"/>
      <c r="GA71" s="111"/>
      <c r="GB71" s="111"/>
      <c r="GC71" s="111"/>
      <c r="GD71" s="111"/>
      <c r="GE71" s="111"/>
      <c r="GF71" s="111"/>
      <c r="GG71" s="111"/>
      <c r="GH71" s="111"/>
      <c r="GI71" s="111"/>
      <c r="GJ71" s="111"/>
      <c r="GK71" s="111"/>
      <c r="GL71" s="111"/>
      <c r="GM71" s="111"/>
      <c r="GN71" s="111"/>
      <c r="GO71" s="111"/>
      <c r="GP71" s="111"/>
      <c r="GQ71" s="111"/>
      <c r="GR71" s="111"/>
      <c r="GS71" s="111"/>
      <c r="GT71" s="111"/>
      <c r="GU71" s="111"/>
      <c r="GV71" s="111"/>
      <c r="GW71" s="111"/>
      <c r="GX71" s="111"/>
      <c r="GY71" s="111"/>
      <c r="GZ71" s="111"/>
      <c r="HA71" s="111"/>
      <c r="HB71" s="111"/>
      <c r="HC71" s="111"/>
      <c r="HD71" s="111"/>
      <c r="HE71" s="111"/>
      <c r="HF71" s="111"/>
      <c r="HG71" s="111"/>
      <c r="HH71" s="111"/>
      <c r="HI71" s="111"/>
      <c r="HJ71" s="111"/>
      <c r="HK71" s="111"/>
      <c r="HL71" s="111"/>
      <c r="HM71" s="111"/>
      <c r="HN71" s="111"/>
      <c r="HO71" s="111"/>
      <c r="HP71" s="111"/>
      <c r="HQ71" s="111"/>
      <c r="HR71" s="111"/>
      <c r="HS71" s="111"/>
      <c r="HT71" s="111"/>
      <c r="HU71" s="111"/>
      <c r="HV71" s="111"/>
      <c r="HW71" s="111"/>
      <c r="HX71" s="111"/>
      <c r="HY71" s="111"/>
      <c r="HZ71" s="111"/>
      <c r="IA71" s="111"/>
      <c r="IB71" s="111"/>
      <c r="IC71" s="111"/>
      <c r="ID71" s="111"/>
      <c r="IE71" s="111"/>
      <c r="IF71" s="111"/>
      <c r="IG71" s="111"/>
      <c r="IH71" s="111"/>
      <c r="II71" s="111"/>
      <c r="IJ71" s="111"/>
      <c r="IK71" s="111"/>
      <c r="IL71" s="111"/>
      <c r="IM71" s="111"/>
      <c r="IN71" s="111"/>
      <c r="IO71" s="111"/>
      <c r="IP71" s="111"/>
      <c r="IQ71" s="111"/>
      <c r="IR71" s="111"/>
      <c r="IS71" s="111"/>
      <c r="IT71" s="111"/>
      <c r="IU71" s="111"/>
      <c r="IV71" s="111"/>
    </row>
    <row r="72" spans="1:256" ht="15.75">
      <c r="A72" s="143" t="s">
        <v>497</v>
      </c>
      <c r="B72" s="124" t="s">
        <v>140</v>
      </c>
      <c r="C72" s="130">
        <v>900</v>
      </c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111"/>
      <c r="DX72" s="111"/>
      <c r="DY72" s="111"/>
      <c r="DZ72" s="111"/>
      <c r="EA72" s="111"/>
      <c r="EB72" s="111"/>
      <c r="EC72" s="111"/>
      <c r="ED72" s="111"/>
      <c r="EE72" s="111"/>
      <c r="EF72" s="111"/>
      <c r="EG72" s="111"/>
      <c r="EH72" s="111"/>
      <c r="EI72" s="111"/>
      <c r="EJ72" s="111"/>
      <c r="EK72" s="111"/>
      <c r="EL72" s="111"/>
      <c r="EM72" s="111"/>
      <c r="EN72" s="111"/>
      <c r="EO72" s="111"/>
      <c r="EP72" s="111"/>
      <c r="EQ72" s="111"/>
      <c r="ER72" s="111"/>
      <c r="ES72" s="111"/>
      <c r="ET72" s="111"/>
      <c r="EU72" s="111"/>
      <c r="EV72" s="111"/>
      <c r="EW72" s="111"/>
      <c r="EX72" s="111"/>
      <c r="EY72" s="111"/>
      <c r="EZ72" s="111"/>
      <c r="FA72" s="111"/>
      <c r="FB72" s="111"/>
      <c r="FC72" s="111"/>
      <c r="FD72" s="111"/>
      <c r="FE72" s="111"/>
      <c r="FF72" s="111"/>
      <c r="FG72" s="111"/>
      <c r="FH72" s="111"/>
      <c r="FI72" s="111"/>
      <c r="FJ72" s="111"/>
      <c r="FK72" s="111"/>
      <c r="FL72" s="111"/>
      <c r="FM72" s="111"/>
      <c r="FN72" s="111"/>
      <c r="FO72" s="111"/>
      <c r="FP72" s="111"/>
      <c r="FQ72" s="111"/>
      <c r="FR72" s="111"/>
      <c r="FS72" s="111"/>
      <c r="FT72" s="111"/>
      <c r="FU72" s="111"/>
      <c r="FV72" s="111"/>
      <c r="FW72" s="111"/>
      <c r="FX72" s="111"/>
      <c r="FY72" s="111"/>
      <c r="FZ72" s="111"/>
      <c r="GA72" s="111"/>
      <c r="GB72" s="111"/>
      <c r="GC72" s="111"/>
      <c r="GD72" s="111"/>
      <c r="GE72" s="111"/>
      <c r="GF72" s="111"/>
      <c r="GG72" s="111"/>
      <c r="GH72" s="111"/>
      <c r="GI72" s="111"/>
      <c r="GJ72" s="111"/>
      <c r="GK72" s="111"/>
      <c r="GL72" s="111"/>
      <c r="GM72" s="111"/>
      <c r="GN72" s="111"/>
      <c r="GO72" s="111"/>
      <c r="GP72" s="111"/>
      <c r="GQ72" s="111"/>
      <c r="GR72" s="111"/>
      <c r="GS72" s="111"/>
      <c r="GT72" s="111"/>
      <c r="GU72" s="111"/>
      <c r="GV72" s="111"/>
      <c r="GW72" s="111"/>
      <c r="GX72" s="111"/>
      <c r="GY72" s="111"/>
      <c r="GZ72" s="111"/>
      <c r="HA72" s="111"/>
      <c r="HB72" s="111"/>
      <c r="HC72" s="111"/>
      <c r="HD72" s="111"/>
      <c r="HE72" s="111"/>
      <c r="HF72" s="111"/>
      <c r="HG72" s="111"/>
      <c r="HH72" s="111"/>
      <c r="HI72" s="111"/>
      <c r="HJ72" s="111"/>
      <c r="HK72" s="111"/>
      <c r="HL72" s="111"/>
      <c r="HM72" s="111"/>
      <c r="HN72" s="111"/>
      <c r="HO72" s="111"/>
      <c r="HP72" s="111"/>
      <c r="HQ72" s="111"/>
      <c r="HR72" s="111"/>
      <c r="HS72" s="111"/>
      <c r="HT72" s="111"/>
      <c r="HU72" s="111"/>
      <c r="HV72" s="111"/>
      <c r="HW72" s="111"/>
      <c r="HX72" s="111"/>
      <c r="HY72" s="111"/>
      <c r="HZ72" s="111"/>
      <c r="IA72" s="111"/>
      <c r="IB72" s="111"/>
      <c r="IC72" s="111"/>
      <c r="ID72" s="111"/>
      <c r="IE72" s="111"/>
      <c r="IF72" s="111"/>
      <c r="IG72" s="111"/>
      <c r="IH72" s="111"/>
      <c r="II72" s="111"/>
      <c r="IJ72" s="111"/>
      <c r="IK72" s="111"/>
      <c r="IL72" s="111"/>
      <c r="IM72" s="111"/>
      <c r="IN72" s="111"/>
      <c r="IO72" s="111"/>
      <c r="IP72" s="111"/>
      <c r="IQ72" s="111"/>
      <c r="IR72" s="111"/>
      <c r="IS72" s="111"/>
      <c r="IT72" s="111"/>
      <c r="IU72" s="111"/>
      <c r="IV72" s="111"/>
    </row>
    <row r="73" spans="1:256" ht="15.75">
      <c r="A73" s="143" t="s">
        <v>599</v>
      </c>
      <c r="B73" s="131" t="s">
        <v>421</v>
      </c>
      <c r="C73" s="132">
        <v>400</v>
      </c>
      <c r="D73" s="203"/>
      <c r="E73" s="203"/>
    </row>
    <row r="74" spans="1:256" ht="15.75">
      <c r="A74" s="143" t="s">
        <v>600</v>
      </c>
      <c r="B74" s="131" t="s">
        <v>422</v>
      </c>
      <c r="C74" s="132">
        <v>500</v>
      </c>
      <c r="D74" s="203"/>
      <c r="E74" s="203"/>
    </row>
    <row r="75" spans="1:256" ht="15.75">
      <c r="A75" s="143" t="s">
        <v>601</v>
      </c>
      <c r="B75" s="133" t="s">
        <v>690</v>
      </c>
      <c r="C75" s="130">
        <v>970</v>
      </c>
    </row>
    <row r="76" spans="1:256" ht="15.75" customHeight="1">
      <c r="A76" s="143" t="s">
        <v>602</v>
      </c>
      <c r="B76" s="134" t="s">
        <v>691</v>
      </c>
      <c r="C76" s="130">
        <v>11500</v>
      </c>
    </row>
    <row r="77" spans="1:256" ht="15.75">
      <c r="A77" s="143" t="s">
        <v>604</v>
      </c>
      <c r="B77" s="135" t="s">
        <v>423</v>
      </c>
      <c r="C77" s="130">
        <v>200</v>
      </c>
    </row>
    <row r="78" spans="1:256" ht="15.75">
      <c r="A78" s="143" t="s">
        <v>605</v>
      </c>
      <c r="B78" s="135" t="s">
        <v>424</v>
      </c>
      <c r="C78" s="130">
        <v>750</v>
      </c>
    </row>
    <row r="79" spans="1:256" ht="15.75" customHeight="1">
      <c r="A79" s="143" t="s">
        <v>606</v>
      </c>
      <c r="B79" s="136" t="s">
        <v>425</v>
      </c>
      <c r="C79" s="130">
        <v>500</v>
      </c>
    </row>
    <row r="80" spans="1:256" ht="15.75">
      <c r="A80" s="143" t="s">
        <v>607</v>
      </c>
      <c r="B80" s="137" t="s">
        <v>426</v>
      </c>
      <c r="C80" s="148">
        <v>650</v>
      </c>
    </row>
    <row r="81" spans="1:256" ht="15.75">
      <c r="A81" s="143" t="s">
        <v>608</v>
      </c>
      <c r="B81" s="138" t="s">
        <v>427</v>
      </c>
      <c r="C81" s="130">
        <v>1000</v>
      </c>
    </row>
    <row r="82" spans="1:256" ht="31.5">
      <c r="A82" s="143" t="s">
        <v>609</v>
      </c>
      <c r="B82" s="137" t="s">
        <v>428</v>
      </c>
      <c r="C82" s="149">
        <v>700</v>
      </c>
    </row>
    <row r="83" spans="1:256" ht="15.75">
      <c r="A83" s="143" t="s">
        <v>610</v>
      </c>
      <c r="B83" s="138" t="s">
        <v>429</v>
      </c>
      <c r="C83" s="130">
        <v>350</v>
      </c>
    </row>
    <row r="84" spans="1:256" ht="15.75" customHeight="1">
      <c r="A84" s="143" t="s">
        <v>611</v>
      </c>
      <c r="B84" s="136" t="s">
        <v>430</v>
      </c>
      <c r="C84" s="130">
        <v>600</v>
      </c>
    </row>
    <row r="85" spans="1:256" ht="15.75">
      <c r="A85" s="205" t="s">
        <v>666</v>
      </c>
      <c r="B85" s="226" t="s">
        <v>667</v>
      </c>
      <c r="C85" s="227">
        <v>100</v>
      </c>
    </row>
    <row r="86" spans="1:256" ht="15.75">
      <c r="A86" s="205" t="s">
        <v>668</v>
      </c>
      <c r="B86" s="226" t="s">
        <v>669</v>
      </c>
      <c r="C86" s="227">
        <v>115</v>
      </c>
    </row>
    <row r="87" spans="1:256" ht="15.75">
      <c r="A87" s="205" t="s">
        <v>670</v>
      </c>
      <c r="B87" s="226" t="s">
        <v>671</v>
      </c>
      <c r="C87" s="227">
        <v>130</v>
      </c>
    </row>
    <row r="88" spans="1:256" s="238" customFormat="1" ht="15.75">
      <c r="A88" s="228" t="s">
        <v>672</v>
      </c>
      <c r="B88" s="229" t="s">
        <v>673</v>
      </c>
      <c r="C88" s="230">
        <v>145</v>
      </c>
    </row>
    <row r="89" spans="1:256" ht="31.5">
      <c r="A89" s="143" t="s">
        <v>692</v>
      </c>
      <c r="B89" s="244" t="s">
        <v>693</v>
      </c>
      <c r="C89" s="242">
        <v>1300</v>
      </c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111"/>
      <c r="CC89" s="111"/>
      <c r="CD89" s="111"/>
      <c r="CE89" s="111"/>
      <c r="CF89" s="111"/>
      <c r="CG89" s="111"/>
      <c r="CH89" s="111"/>
      <c r="CI89" s="111"/>
      <c r="CJ89" s="111"/>
      <c r="CK89" s="111"/>
      <c r="CL89" s="111"/>
      <c r="CM89" s="111"/>
      <c r="CN89" s="111"/>
      <c r="CO89" s="111"/>
      <c r="CP89" s="111"/>
      <c r="CQ89" s="111"/>
      <c r="CR89" s="111"/>
      <c r="CS89" s="111"/>
      <c r="CT89" s="111"/>
      <c r="CU89" s="111"/>
      <c r="CV89" s="111"/>
      <c r="CW89" s="111"/>
      <c r="CX89" s="111"/>
      <c r="CY89" s="111"/>
      <c r="CZ89" s="111"/>
      <c r="DA89" s="111"/>
      <c r="DB89" s="111"/>
      <c r="DC89" s="111"/>
      <c r="DD89" s="111"/>
      <c r="DE89" s="111"/>
      <c r="DF89" s="111"/>
      <c r="DG89" s="111"/>
      <c r="DH89" s="111"/>
      <c r="DI89" s="111"/>
      <c r="DJ89" s="111"/>
      <c r="DK89" s="111"/>
      <c r="DL89" s="111"/>
      <c r="DM89" s="111"/>
      <c r="DN89" s="111"/>
      <c r="DO89" s="111"/>
      <c r="DP89" s="111"/>
      <c r="DQ89" s="111"/>
      <c r="DR89" s="111"/>
      <c r="DS89" s="111"/>
      <c r="DT89" s="111"/>
      <c r="DU89" s="111"/>
      <c r="DV89" s="111"/>
      <c r="DW89" s="111"/>
      <c r="DX89" s="111"/>
      <c r="DY89" s="111"/>
      <c r="DZ89" s="111"/>
      <c r="EA89" s="111"/>
      <c r="EB89" s="111"/>
      <c r="EC89" s="111"/>
      <c r="ED89" s="111"/>
      <c r="EE89" s="111"/>
      <c r="EF89" s="111"/>
      <c r="EG89" s="111"/>
      <c r="EH89" s="111"/>
      <c r="EI89" s="111"/>
      <c r="EJ89" s="111"/>
      <c r="EK89" s="111"/>
      <c r="EL89" s="111"/>
      <c r="EM89" s="111"/>
      <c r="EN89" s="111"/>
      <c r="EO89" s="111"/>
      <c r="EP89" s="111"/>
      <c r="EQ89" s="111"/>
      <c r="ER89" s="111"/>
      <c r="ES89" s="111"/>
      <c r="ET89" s="111"/>
      <c r="EU89" s="111"/>
      <c r="EV89" s="111"/>
      <c r="EW89" s="111"/>
      <c r="EX89" s="111"/>
      <c r="EY89" s="111"/>
      <c r="EZ89" s="111"/>
      <c r="FA89" s="111"/>
      <c r="FB89" s="111"/>
      <c r="FC89" s="111"/>
      <c r="FD89" s="111"/>
      <c r="FE89" s="111"/>
      <c r="FF89" s="111"/>
      <c r="FG89" s="111"/>
      <c r="FH89" s="111"/>
      <c r="FI89" s="111"/>
      <c r="FJ89" s="111"/>
      <c r="FK89" s="111"/>
      <c r="FL89" s="111"/>
      <c r="FM89" s="111"/>
      <c r="FN89" s="111"/>
      <c r="FO89" s="111"/>
      <c r="FP89" s="111"/>
      <c r="FQ89" s="111"/>
      <c r="FR89" s="111"/>
      <c r="FS89" s="111"/>
      <c r="FT89" s="111"/>
      <c r="FU89" s="111"/>
      <c r="FV89" s="111"/>
      <c r="FW89" s="111"/>
      <c r="FX89" s="111"/>
      <c r="FY89" s="111"/>
      <c r="FZ89" s="111"/>
      <c r="GA89" s="111"/>
      <c r="GB89" s="111"/>
      <c r="GC89" s="111"/>
      <c r="GD89" s="111"/>
      <c r="GE89" s="111"/>
      <c r="GF89" s="111"/>
      <c r="GG89" s="111"/>
      <c r="GH89" s="111"/>
      <c r="GI89" s="111"/>
      <c r="GJ89" s="111"/>
      <c r="GK89" s="111"/>
      <c r="GL89" s="111"/>
      <c r="GM89" s="111"/>
      <c r="GN89" s="111"/>
      <c r="GO89" s="111"/>
      <c r="GP89" s="111"/>
      <c r="GQ89" s="111"/>
      <c r="GR89" s="111"/>
      <c r="GS89" s="111"/>
      <c r="GT89" s="111"/>
      <c r="GU89" s="111"/>
      <c r="GV89" s="111"/>
      <c r="GW89" s="111"/>
      <c r="GX89" s="111"/>
      <c r="GY89" s="111"/>
      <c r="GZ89" s="111"/>
      <c r="HA89" s="111"/>
      <c r="HB89" s="111"/>
      <c r="HC89" s="111"/>
      <c r="HD89" s="111"/>
      <c r="HE89" s="111"/>
      <c r="HF89" s="111"/>
      <c r="HG89" s="111"/>
      <c r="HH89" s="111"/>
      <c r="HI89" s="111"/>
      <c r="HJ89" s="111"/>
      <c r="HK89" s="111"/>
      <c r="HL89" s="111"/>
      <c r="HM89" s="111"/>
      <c r="HN89" s="111"/>
      <c r="HO89" s="111"/>
      <c r="HP89" s="111"/>
      <c r="HQ89" s="111"/>
      <c r="HR89" s="111"/>
      <c r="HS89" s="111"/>
      <c r="HT89" s="111"/>
      <c r="HU89" s="111"/>
      <c r="HV89" s="111"/>
      <c r="HW89" s="111"/>
      <c r="HX89" s="111"/>
      <c r="HY89" s="111"/>
      <c r="HZ89" s="111"/>
      <c r="IA89" s="111"/>
      <c r="IB89" s="111"/>
      <c r="IC89" s="111"/>
      <c r="ID89" s="111"/>
      <c r="IE89" s="111"/>
      <c r="IF89" s="111"/>
      <c r="IG89" s="111"/>
      <c r="IH89" s="111"/>
      <c r="II89" s="111"/>
      <c r="IJ89" s="111"/>
      <c r="IK89" s="111"/>
      <c r="IL89" s="111"/>
      <c r="IM89" s="111"/>
      <c r="IN89" s="111"/>
      <c r="IO89" s="111"/>
      <c r="IP89" s="111"/>
      <c r="IQ89" s="111"/>
      <c r="IR89" s="111"/>
      <c r="IS89" s="111"/>
      <c r="IT89" s="111"/>
      <c r="IU89" s="111"/>
      <c r="IV89" s="111"/>
    </row>
    <row r="90" spans="1:256" ht="31.5">
      <c r="A90" s="245" t="s">
        <v>694</v>
      </c>
      <c r="B90" s="213" t="s">
        <v>695</v>
      </c>
      <c r="C90" s="246">
        <v>1000</v>
      </c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  <c r="CC90" s="111"/>
      <c r="CD90" s="111"/>
      <c r="CE90" s="111"/>
      <c r="CF90" s="111"/>
      <c r="CG90" s="111"/>
      <c r="CH90" s="111"/>
      <c r="CI90" s="111"/>
      <c r="CJ90" s="111"/>
      <c r="CK90" s="111"/>
      <c r="CL90" s="111"/>
      <c r="CM90" s="111"/>
      <c r="CN90" s="111"/>
      <c r="CO90" s="111"/>
      <c r="CP90" s="111"/>
      <c r="CQ90" s="111"/>
      <c r="CR90" s="111"/>
      <c r="CS90" s="111"/>
      <c r="CT90" s="111"/>
      <c r="CU90" s="111"/>
      <c r="CV90" s="111"/>
      <c r="CW90" s="111"/>
      <c r="CX90" s="111"/>
      <c r="CY90" s="111"/>
      <c r="CZ90" s="111"/>
      <c r="DA90" s="111"/>
      <c r="DB90" s="111"/>
      <c r="DC90" s="111"/>
      <c r="DD90" s="111"/>
      <c r="DE90" s="111"/>
      <c r="DF90" s="111"/>
      <c r="DG90" s="111"/>
      <c r="DH90" s="111"/>
      <c r="DI90" s="111"/>
      <c r="DJ90" s="111"/>
      <c r="DK90" s="111"/>
      <c r="DL90" s="111"/>
      <c r="DM90" s="111"/>
      <c r="DN90" s="111"/>
      <c r="DO90" s="111"/>
      <c r="DP90" s="111"/>
      <c r="DQ90" s="111"/>
      <c r="DR90" s="111"/>
      <c r="DS90" s="111"/>
      <c r="DT90" s="111"/>
      <c r="DU90" s="111"/>
      <c r="DV90" s="111"/>
      <c r="DW90" s="111"/>
      <c r="DX90" s="111"/>
      <c r="DY90" s="111"/>
      <c r="DZ90" s="111"/>
      <c r="EA90" s="111"/>
      <c r="EB90" s="111"/>
      <c r="EC90" s="111"/>
      <c r="ED90" s="111"/>
      <c r="EE90" s="111"/>
      <c r="EF90" s="111"/>
      <c r="EG90" s="111"/>
      <c r="EH90" s="111"/>
      <c r="EI90" s="111"/>
      <c r="EJ90" s="111"/>
      <c r="EK90" s="111"/>
      <c r="EL90" s="111"/>
      <c r="EM90" s="111"/>
      <c r="EN90" s="111"/>
      <c r="EO90" s="111"/>
      <c r="EP90" s="111"/>
      <c r="EQ90" s="111"/>
      <c r="ER90" s="111"/>
      <c r="ES90" s="111"/>
      <c r="ET90" s="111"/>
      <c r="EU90" s="111"/>
      <c r="EV90" s="111"/>
      <c r="EW90" s="111"/>
      <c r="EX90" s="111"/>
      <c r="EY90" s="111"/>
      <c r="EZ90" s="111"/>
      <c r="FA90" s="111"/>
      <c r="FB90" s="111"/>
      <c r="FC90" s="111"/>
      <c r="FD90" s="111"/>
      <c r="FE90" s="111"/>
      <c r="FF90" s="111"/>
      <c r="FG90" s="111"/>
      <c r="FH90" s="111"/>
      <c r="FI90" s="111"/>
      <c r="FJ90" s="111"/>
      <c r="FK90" s="111"/>
      <c r="FL90" s="111"/>
      <c r="FM90" s="111"/>
      <c r="FN90" s="111"/>
      <c r="FO90" s="111"/>
      <c r="FP90" s="111"/>
      <c r="FQ90" s="111"/>
      <c r="FR90" s="111"/>
      <c r="FS90" s="111"/>
      <c r="FT90" s="111"/>
      <c r="FU90" s="111"/>
      <c r="FV90" s="111"/>
      <c r="FW90" s="111"/>
      <c r="FX90" s="111"/>
      <c r="FY90" s="111"/>
      <c r="FZ90" s="111"/>
      <c r="GA90" s="111"/>
      <c r="GB90" s="111"/>
      <c r="GC90" s="111"/>
      <c r="GD90" s="111"/>
      <c r="GE90" s="111"/>
      <c r="GF90" s="111"/>
      <c r="GG90" s="111"/>
      <c r="GH90" s="111"/>
      <c r="GI90" s="111"/>
      <c r="GJ90" s="111"/>
      <c r="GK90" s="111"/>
      <c r="GL90" s="111"/>
      <c r="GM90" s="111"/>
      <c r="GN90" s="111"/>
      <c r="GO90" s="111"/>
      <c r="GP90" s="111"/>
      <c r="GQ90" s="111"/>
      <c r="GR90" s="111"/>
      <c r="GS90" s="111"/>
      <c r="GT90" s="111"/>
      <c r="GU90" s="111"/>
      <c r="GV90" s="111"/>
      <c r="GW90" s="111"/>
      <c r="GX90" s="111"/>
      <c r="GY90" s="111"/>
      <c r="GZ90" s="111"/>
      <c r="HA90" s="111"/>
      <c r="HB90" s="111"/>
      <c r="HC90" s="111"/>
      <c r="HD90" s="111"/>
      <c r="HE90" s="111"/>
      <c r="HF90" s="111"/>
      <c r="HG90" s="111"/>
      <c r="HH90" s="111"/>
      <c r="HI90" s="111"/>
      <c r="HJ90" s="111"/>
      <c r="HK90" s="111"/>
      <c r="HL90" s="111"/>
      <c r="HM90" s="111"/>
      <c r="HN90" s="111"/>
      <c r="HO90" s="111"/>
      <c r="HP90" s="111"/>
      <c r="HQ90" s="111"/>
      <c r="HR90" s="111"/>
      <c r="HS90" s="111"/>
      <c r="HT90" s="111"/>
      <c r="HU90" s="111"/>
      <c r="HV90" s="111"/>
      <c r="HW90" s="111"/>
      <c r="HX90" s="111"/>
      <c r="HY90" s="111"/>
      <c r="HZ90" s="111"/>
      <c r="IA90" s="111"/>
      <c r="IB90" s="111"/>
      <c r="IC90" s="111"/>
      <c r="ID90" s="111"/>
      <c r="IE90" s="111"/>
      <c r="IF90" s="111"/>
      <c r="IG90" s="111"/>
      <c r="IH90" s="111"/>
      <c r="II90" s="111"/>
      <c r="IJ90" s="111"/>
      <c r="IK90" s="111"/>
      <c r="IL90" s="111"/>
      <c r="IM90" s="111"/>
      <c r="IN90" s="111"/>
      <c r="IO90" s="111"/>
      <c r="IP90" s="111"/>
      <c r="IQ90" s="111"/>
      <c r="IR90" s="111"/>
      <c r="IS90" s="111"/>
      <c r="IT90" s="111"/>
      <c r="IU90" s="111"/>
      <c r="IV90" s="111"/>
    </row>
    <row r="91" spans="1:256" ht="15.75">
      <c r="A91" s="143" t="s">
        <v>696</v>
      </c>
      <c r="B91" s="36" t="s">
        <v>23</v>
      </c>
      <c r="C91" s="71">
        <v>250</v>
      </c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/>
      <c r="CI91" s="111"/>
      <c r="CJ91" s="111"/>
      <c r="CK91" s="111"/>
      <c r="CL91" s="111"/>
      <c r="CM91" s="111"/>
      <c r="CN91" s="111"/>
      <c r="CO91" s="111"/>
      <c r="CP91" s="111"/>
      <c r="CQ91" s="111"/>
      <c r="CR91" s="111"/>
      <c r="CS91" s="111"/>
      <c r="CT91" s="111"/>
      <c r="CU91" s="111"/>
      <c r="CV91" s="111"/>
      <c r="CW91" s="111"/>
      <c r="CX91" s="111"/>
      <c r="CY91" s="111"/>
      <c r="CZ91" s="111"/>
      <c r="DA91" s="111"/>
      <c r="DB91" s="111"/>
      <c r="DC91" s="111"/>
      <c r="DD91" s="111"/>
      <c r="DE91" s="111"/>
      <c r="DF91" s="111"/>
      <c r="DG91" s="111"/>
      <c r="DH91" s="111"/>
      <c r="DI91" s="111"/>
      <c r="DJ91" s="111"/>
      <c r="DK91" s="111"/>
      <c r="DL91" s="111"/>
      <c r="DM91" s="111"/>
      <c r="DN91" s="111"/>
      <c r="DO91" s="111"/>
      <c r="DP91" s="111"/>
      <c r="DQ91" s="111"/>
      <c r="DR91" s="111"/>
      <c r="DS91" s="111"/>
      <c r="DT91" s="111"/>
      <c r="DU91" s="111"/>
      <c r="DV91" s="111"/>
      <c r="DW91" s="111"/>
      <c r="DX91" s="111"/>
      <c r="DY91" s="111"/>
      <c r="DZ91" s="111"/>
      <c r="EA91" s="111"/>
      <c r="EB91" s="111"/>
      <c r="EC91" s="111"/>
      <c r="ED91" s="111"/>
      <c r="EE91" s="111"/>
      <c r="EF91" s="111"/>
      <c r="EG91" s="111"/>
      <c r="EH91" s="111"/>
      <c r="EI91" s="111"/>
      <c r="EJ91" s="111"/>
      <c r="EK91" s="111"/>
      <c r="EL91" s="111"/>
      <c r="EM91" s="111"/>
      <c r="EN91" s="111"/>
      <c r="EO91" s="111"/>
      <c r="EP91" s="111"/>
      <c r="EQ91" s="111"/>
      <c r="ER91" s="111"/>
      <c r="ES91" s="111"/>
      <c r="ET91" s="111"/>
      <c r="EU91" s="111"/>
      <c r="EV91" s="111"/>
      <c r="EW91" s="111"/>
      <c r="EX91" s="111"/>
      <c r="EY91" s="111"/>
      <c r="EZ91" s="111"/>
      <c r="FA91" s="111"/>
      <c r="FB91" s="111"/>
      <c r="FC91" s="111"/>
      <c r="FD91" s="111"/>
      <c r="FE91" s="111"/>
      <c r="FF91" s="111"/>
      <c r="FG91" s="111"/>
      <c r="FH91" s="111"/>
      <c r="FI91" s="111"/>
      <c r="FJ91" s="111"/>
      <c r="FK91" s="111"/>
      <c r="FL91" s="111"/>
      <c r="FM91" s="111"/>
      <c r="FN91" s="111"/>
      <c r="FO91" s="111"/>
      <c r="FP91" s="111"/>
      <c r="FQ91" s="111"/>
      <c r="FR91" s="111"/>
      <c r="FS91" s="111"/>
      <c r="FT91" s="111"/>
      <c r="FU91" s="111"/>
      <c r="FV91" s="111"/>
      <c r="FW91" s="111"/>
      <c r="FX91" s="111"/>
      <c r="FY91" s="111"/>
      <c r="FZ91" s="111"/>
      <c r="GA91" s="111"/>
      <c r="GB91" s="111"/>
      <c r="GC91" s="111"/>
      <c r="GD91" s="111"/>
      <c r="GE91" s="111"/>
      <c r="GF91" s="111"/>
      <c r="GG91" s="111"/>
      <c r="GH91" s="111"/>
      <c r="GI91" s="111"/>
      <c r="GJ91" s="111"/>
      <c r="GK91" s="111"/>
      <c r="GL91" s="111"/>
      <c r="GM91" s="111"/>
      <c r="GN91" s="111"/>
      <c r="GO91" s="111"/>
      <c r="GP91" s="111"/>
      <c r="GQ91" s="111"/>
      <c r="GR91" s="111"/>
      <c r="GS91" s="111"/>
      <c r="GT91" s="111"/>
      <c r="GU91" s="111"/>
      <c r="GV91" s="111"/>
      <c r="GW91" s="111"/>
      <c r="GX91" s="111"/>
      <c r="GY91" s="111"/>
      <c r="GZ91" s="111"/>
      <c r="HA91" s="111"/>
      <c r="HB91" s="111"/>
      <c r="HC91" s="111"/>
      <c r="HD91" s="111"/>
      <c r="HE91" s="111"/>
      <c r="HF91" s="111"/>
      <c r="HG91" s="111"/>
      <c r="HH91" s="111"/>
      <c r="HI91" s="111"/>
      <c r="HJ91" s="111"/>
      <c r="HK91" s="111"/>
      <c r="HL91" s="111"/>
      <c r="HM91" s="111"/>
      <c r="HN91" s="111"/>
      <c r="HO91" s="111"/>
      <c r="HP91" s="111"/>
      <c r="HQ91" s="111"/>
      <c r="HR91" s="111"/>
      <c r="HS91" s="111"/>
      <c r="HT91" s="111"/>
      <c r="HU91" s="111"/>
      <c r="HV91" s="111"/>
      <c r="HW91" s="111"/>
      <c r="HX91" s="111"/>
      <c r="HY91" s="111"/>
      <c r="HZ91" s="111"/>
      <c r="IA91" s="111"/>
      <c r="IB91" s="111"/>
      <c r="IC91" s="111"/>
      <c r="ID91" s="111"/>
      <c r="IE91" s="111"/>
      <c r="IF91" s="111"/>
      <c r="IG91" s="111"/>
      <c r="IH91" s="111"/>
      <c r="II91" s="111"/>
      <c r="IJ91" s="111"/>
      <c r="IK91" s="111"/>
      <c r="IL91" s="111"/>
      <c r="IM91" s="111"/>
      <c r="IN91" s="111"/>
      <c r="IO91" s="111"/>
      <c r="IP91" s="111"/>
      <c r="IQ91" s="111"/>
      <c r="IR91" s="111"/>
      <c r="IS91" s="111"/>
      <c r="IT91" s="111"/>
      <c r="IU91" s="111"/>
      <c r="IV91" s="111"/>
    </row>
    <row r="92" spans="1:256" ht="15.75">
      <c r="A92" s="245" t="s">
        <v>697</v>
      </c>
      <c r="B92" s="35" t="s">
        <v>42</v>
      </c>
      <c r="C92" s="247">
        <v>170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  <c r="CC92" s="111"/>
      <c r="CD92" s="111"/>
      <c r="CE92" s="111"/>
      <c r="CF92" s="111"/>
      <c r="CG92" s="111"/>
      <c r="CH92" s="111"/>
      <c r="CI92" s="111"/>
      <c r="CJ92" s="111"/>
      <c r="CK92" s="111"/>
      <c r="CL92" s="111"/>
      <c r="CM92" s="111"/>
      <c r="CN92" s="111"/>
      <c r="CO92" s="111"/>
      <c r="CP92" s="111"/>
      <c r="CQ92" s="111"/>
      <c r="CR92" s="111"/>
      <c r="CS92" s="111"/>
      <c r="CT92" s="111"/>
      <c r="CU92" s="111"/>
      <c r="CV92" s="111"/>
      <c r="CW92" s="111"/>
      <c r="CX92" s="111"/>
      <c r="CY92" s="111"/>
      <c r="CZ92" s="111"/>
      <c r="DA92" s="111"/>
      <c r="DB92" s="111"/>
      <c r="DC92" s="111"/>
      <c r="DD92" s="111"/>
      <c r="DE92" s="111"/>
      <c r="DF92" s="111"/>
      <c r="DG92" s="111"/>
      <c r="DH92" s="111"/>
      <c r="DI92" s="111"/>
      <c r="DJ92" s="111"/>
      <c r="DK92" s="111"/>
      <c r="DL92" s="111"/>
      <c r="DM92" s="111"/>
      <c r="DN92" s="111"/>
      <c r="DO92" s="111"/>
      <c r="DP92" s="111"/>
      <c r="DQ92" s="111"/>
      <c r="DR92" s="111"/>
      <c r="DS92" s="111"/>
      <c r="DT92" s="111"/>
      <c r="DU92" s="111"/>
      <c r="DV92" s="111"/>
      <c r="DW92" s="111"/>
      <c r="DX92" s="111"/>
      <c r="DY92" s="111"/>
      <c r="DZ92" s="111"/>
      <c r="EA92" s="111"/>
      <c r="EB92" s="111"/>
      <c r="EC92" s="111"/>
      <c r="ED92" s="111"/>
      <c r="EE92" s="111"/>
      <c r="EF92" s="111"/>
      <c r="EG92" s="111"/>
      <c r="EH92" s="111"/>
      <c r="EI92" s="111"/>
      <c r="EJ92" s="111"/>
      <c r="EK92" s="111"/>
      <c r="EL92" s="111"/>
      <c r="EM92" s="111"/>
      <c r="EN92" s="111"/>
      <c r="EO92" s="111"/>
      <c r="EP92" s="111"/>
      <c r="EQ92" s="111"/>
      <c r="ER92" s="111"/>
      <c r="ES92" s="111"/>
      <c r="ET92" s="111"/>
      <c r="EU92" s="111"/>
      <c r="EV92" s="111"/>
      <c r="EW92" s="111"/>
      <c r="EX92" s="111"/>
      <c r="EY92" s="111"/>
      <c r="EZ92" s="111"/>
      <c r="FA92" s="111"/>
      <c r="FB92" s="111"/>
      <c r="FC92" s="111"/>
      <c r="FD92" s="111"/>
      <c r="FE92" s="111"/>
      <c r="FF92" s="111"/>
      <c r="FG92" s="111"/>
      <c r="FH92" s="111"/>
      <c r="FI92" s="111"/>
      <c r="FJ92" s="111"/>
      <c r="FK92" s="111"/>
      <c r="FL92" s="111"/>
      <c r="FM92" s="111"/>
      <c r="FN92" s="111"/>
      <c r="FO92" s="111"/>
      <c r="FP92" s="111"/>
      <c r="FQ92" s="111"/>
      <c r="FR92" s="111"/>
      <c r="FS92" s="111"/>
      <c r="FT92" s="111"/>
      <c r="FU92" s="111"/>
      <c r="FV92" s="111"/>
      <c r="FW92" s="111"/>
      <c r="FX92" s="111"/>
      <c r="FY92" s="111"/>
      <c r="FZ92" s="111"/>
      <c r="GA92" s="111"/>
      <c r="GB92" s="111"/>
      <c r="GC92" s="111"/>
      <c r="GD92" s="111"/>
      <c r="GE92" s="111"/>
      <c r="GF92" s="111"/>
      <c r="GG92" s="111"/>
      <c r="GH92" s="111"/>
      <c r="GI92" s="111"/>
      <c r="GJ92" s="111"/>
      <c r="GK92" s="111"/>
      <c r="GL92" s="111"/>
      <c r="GM92" s="111"/>
      <c r="GN92" s="111"/>
      <c r="GO92" s="111"/>
      <c r="GP92" s="111"/>
      <c r="GQ92" s="111"/>
      <c r="GR92" s="111"/>
      <c r="GS92" s="111"/>
      <c r="GT92" s="111"/>
      <c r="GU92" s="111"/>
      <c r="GV92" s="111"/>
      <c r="GW92" s="111"/>
      <c r="GX92" s="111"/>
      <c r="GY92" s="111"/>
      <c r="GZ92" s="111"/>
      <c r="HA92" s="111"/>
      <c r="HB92" s="111"/>
      <c r="HC92" s="111"/>
      <c r="HD92" s="111"/>
      <c r="HE92" s="111"/>
      <c r="HF92" s="111"/>
      <c r="HG92" s="111"/>
      <c r="HH92" s="111"/>
      <c r="HI92" s="111"/>
      <c r="HJ92" s="111"/>
      <c r="HK92" s="111"/>
      <c r="HL92" s="111"/>
      <c r="HM92" s="111"/>
      <c r="HN92" s="111"/>
      <c r="HO92" s="111"/>
      <c r="HP92" s="111"/>
      <c r="HQ92" s="111"/>
      <c r="HR92" s="111"/>
      <c r="HS92" s="111"/>
      <c r="HT92" s="111"/>
      <c r="HU92" s="111"/>
      <c r="HV92" s="111"/>
      <c r="HW92" s="111"/>
      <c r="HX92" s="111"/>
      <c r="HY92" s="111"/>
      <c r="HZ92" s="111"/>
      <c r="IA92" s="111"/>
      <c r="IB92" s="111"/>
      <c r="IC92" s="111"/>
      <c r="ID92" s="111"/>
      <c r="IE92" s="111"/>
      <c r="IF92" s="111"/>
      <c r="IG92" s="111"/>
      <c r="IH92" s="111"/>
      <c r="II92" s="111"/>
      <c r="IJ92" s="111"/>
      <c r="IK92" s="111"/>
      <c r="IL92" s="111"/>
      <c r="IM92" s="111"/>
      <c r="IN92" s="111"/>
      <c r="IO92" s="111"/>
      <c r="IP92" s="111"/>
      <c r="IQ92" s="111"/>
      <c r="IR92" s="111"/>
      <c r="IS92" s="111"/>
      <c r="IT92" s="111"/>
      <c r="IU92" s="111"/>
      <c r="IV92" s="111"/>
    </row>
    <row r="93" spans="1:256" ht="15.75">
      <c r="A93" s="143" t="s">
        <v>698</v>
      </c>
      <c r="B93" s="36" t="s">
        <v>699</v>
      </c>
      <c r="C93" s="71">
        <v>400</v>
      </c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111"/>
      <c r="BW93" s="111"/>
      <c r="BX93" s="111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F93" s="111"/>
      <c r="DG93" s="111"/>
      <c r="DH93" s="111"/>
      <c r="DI93" s="111"/>
      <c r="DJ93" s="111"/>
      <c r="DK93" s="111"/>
      <c r="DL93" s="111"/>
      <c r="DM93" s="111"/>
      <c r="DN93" s="111"/>
      <c r="DO93" s="111"/>
      <c r="DP93" s="111"/>
      <c r="DQ93" s="111"/>
      <c r="DR93" s="111"/>
      <c r="DS93" s="111"/>
      <c r="DT93" s="111"/>
      <c r="DU93" s="111"/>
      <c r="DV93" s="111"/>
      <c r="DW93" s="111"/>
      <c r="DX93" s="111"/>
      <c r="DY93" s="111"/>
      <c r="DZ93" s="111"/>
      <c r="EA93" s="111"/>
      <c r="EB93" s="111"/>
      <c r="EC93" s="111"/>
      <c r="ED93" s="111"/>
      <c r="EE93" s="111"/>
      <c r="EF93" s="111"/>
      <c r="EG93" s="111"/>
      <c r="EH93" s="111"/>
      <c r="EI93" s="111"/>
      <c r="EJ93" s="111"/>
      <c r="EK93" s="111"/>
      <c r="EL93" s="111"/>
      <c r="EM93" s="111"/>
      <c r="EN93" s="111"/>
      <c r="EO93" s="111"/>
      <c r="EP93" s="111"/>
      <c r="EQ93" s="111"/>
      <c r="ER93" s="111"/>
      <c r="ES93" s="111"/>
      <c r="ET93" s="111"/>
      <c r="EU93" s="111"/>
      <c r="EV93" s="111"/>
      <c r="EW93" s="111"/>
      <c r="EX93" s="111"/>
      <c r="EY93" s="111"/>
      <c r="EZ93" s="111"/>
      <c r="FA93" s="111"/>
      <c r="FB93" s="111"/>
      <c r="FC93" s="111"/>
      <c r="FD93" s="111"/>
      <c r="FE93" s="111"/>
      <c r="FF93" s="111"/>
      <c r="FG93" s="111"/>
      <c r="FH93" s="111"/>
      <c r="FI93" s="111"/>
      <c r="FJ93" s="111"/>
      <c r="FK93" s="111"/>
      <c r="FL93" s="111"/>
      <c r="FM93" s="111"/>
      <c r="FN93" s="111"/>
      <c r="FO93" s="111"/>
      <c r="FP93" s="111"/>
      <c r="FQ93" s="111"/>
      <c r="FR93" s="111"/>
      <c r="FS93" s="111"/>
      <c r="FT93" s="111"/>
      <c r="FU93" s="111"/>
      <c r="FV93" s="111"/>
      <c r="FW93" s="111"/>
      <c r="FX93" s="111"/>
      <c r="FY93" s="111"/>
      <c r="FZ93" s="111"/>
      <c r="GA93" s="111"/>
      <c r="GB93" s="111"/>
      <c r="GC93" s="111"/>
      <c r="GD93" s="111"/>
      <c r="GE93" s="111"/>
      <c r="GF93" s="111"/>
      <c r="GG93" s="111"/>
      <c r="GH93" s="111"/>
      <c r="GI93" s="111"/>
      <c r="GJ93" s="111"/>
      <c r="GK93" s="111"/>
      <c r="GL93" s="111"/>
      <c r="GM93" s="111"/>
      <c r="GN93" s="111"/>
      <c r="GO93" s="111"/>
      <c r="GP93" s="111"/>
      <c r="GQ93" s="111"/>
      <c r="GR93" s="111"/>
      <c r="GS93" s="111"/>
      <c r="GT93" s="111"/>
      <c r="GU93" s="111"/>
      <c r="GV93" s="111"/>
      <c r="GW93" s="111"/>
      <c r="GX93" s="111"/>
      <c r="GY93" s="111"/>
      <c r="GZ93" s="111"/>
      <c r="HA93" s="111"/>
      <c r="HB93" s="111"/>
      <c r="HC93" s="111"/>
      <c r="HD93" s="111"/>
      <c r="HE93" s="111"/>
      <c r="HF93" s="111"/>
      <c r="HG93" s="111"/>
      <c r="HH93" s="111"/>
      <c r="HI93" s="111"/>
      <c r="HJ93" s="111"/>
      <c r="HK93" s="111"/>
      <c r="HL93" s="111"/>
      <c r="HM93" s="111"/>
      <c r="HN93" s="111"/>
      <c r="HO93" s="111"/>
      <c r="HP93" s="111"/>
      <c r="HQ93" s="111"/>
      <c r="HR93" s="111"/>
      <c r="HS93" s="111"/>
      <c r="HT93" s="111"/>
      <c r="HU93" s="111"/>
      <c r="HV93" s="111"/>
      <c r="HW93" s="111"/>
      <c r="HX93" s="111"/>
      <c r="HY93" s="111"/>
      <c r="HZ93" s="111"/>
      <c r="IA93" s="111"/>
      <c r="IB93" s="111"/>
      <c r="IC93" s="111"/>
      <c r="ID93" s="111"/>
      <c r="IE93" s="111"/>
      <c r="IF93" s="111"/>
      <c r="IG93" s="111"/>
      <c r="IH93" s="111"/>
      <c r="II93" s="111"/>
      <c r="IJ93" s="111"/>
      <c r="IK93" s="111"/>
      <c r="IL93" s="111"/>
      <c r="IM93" s="111"/>
      <c r="IN93" s="111"/>
      <c r="IO93" s="111"/>
      <c r="IP93" s="111"/>
      <c r="IQ93" s="111"/>
      <c r="IR93" s="111"/>
      <c r="IS93" s="111"/>
      <c r="IT93" s="111"/>
      <c r="IU93" s="111"/>
      <c r="IV93" s="111"/>
    </row>
    <row r="94" spans="1:256" ht="15.75">
      <c r="A94" s="245" t="s">
        <v>700</v>
      </c>
      <c r="B94" s="36" t="s">
        <v>701</v>
      </c>
      <c r="C94" s="71">
        <v>400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111"/>
      <c r="DP94" s="111"/>
      <c r="DQ94" s="111"/>
      <c r="DR94" s="111"/>
      <c r="DS94" s="111"/>
      <c r="DT94" s="111"/>
      <c r="DU94" s="111"/>
      <c r="DV94" s="111"/>
      <c r="DW94" s="111"/>
      <c r="DX94" s="111"/>
      <c r="DY94" s="111"/>
      <c r="DZ94" s="111"/>
      <c r="EA94" s="111"/>
      <c r="EB94" s="111"/>
      <c r="EC94" s="111"/>
      <c r="ED94" s="111"/>
      <c r="EE94" s="111"/>
      <c r="EF94" s="111"/>
      <c r="EG94" s="111"/>
      <c r="EH94" s="111"/>
      <c r="EI94" s="111"/>
      <c r="EJ94" s="111"/>
      <c r="EK94" s="111"/>
      <c r="EL94" s="111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1"/>
      <c r="FB94" s="111"/>
      <c r="FC94" s="111"/>
      <c r="FD94" s="111"/>
      <c r="FE94" s="111"/>
      <c r="FF94" s="111"/>
      <c r="FG94" s="111"/>
      <c r="FH94" s="111"/>
      <c r="FI94" s="111"/>
      <c r="FJ94" s="111"/>
      <c r="FK94" s="111"/>
      <c r="FL94" s="111"/>
      <c r="FM94" s="111"/>
      <c r="FN94" s="111"/>
      <c r="FO94" s="111"/>
      <c r="FP94" s="111"/>
      <c r="FQ94" s="111"/>
      <c r="FR94" s="111"/>
      <c r="FS94" s="111"/>
      <c r="FT94" s="111"/>
      <c r="FU94" s="111"/>
      <c r="FV94" s="111"/>
      <c r="FW94" s="111"/>
      <c r="FX94" s="111"/>
      <c r="FY94" s="111"/>
      <c r="FZ94" s="111"/>
      <c r="GA94" s="111"/>
      <c r="GB94" s="111"/>
      <c r="GC94" s="111"/>
      <c r="GD94" s="111"/>
      <c r="GE94" s="111"/>
      <c r="GF94" s="111"/>
      <c r="GG94" s="111"/>
      <c r="GH94" s="111"/>
      <c r="GI94" s="111"/>
      <c r="GJ94" s="111"/>
      <c r="GK94" s="111"/>
      <c r="GL94" s="111"/>
      <c r="GM94" s="111"/>
      <c r="GN94" s="111"/>
      <c r="GO94" s="111"/>
      <c r="GP94" s="111"/>
      <c r="GQ94" s="111"/>
      <c r="GR94" s="111"/>
      <c r="GS94" s="111"/>
      <c r="GT94" s="111"/>
      <c r="GU94" s="111"/>
      <c r="GV94" s="111"/>
      <c r="GW94" s="111"/>
      <c r="GX94" s="111"/>
      <c r="GY94" s="111"/>
      <c r="GZ94" s="111"/>
      <c r="HA94" s="111"/>
      <c r="HB94" s="111"/>
      <c r="HC94" s="111"/>
      <c r="HD94" s="111"/>
      <c r="HE94" s="111"/>
      <c r="HF94" s="111"/>
      <c r="HG94" s="111"/>
      <c r="HH94" s="111"/>
      <c r="HI94" s="111"/>
      <c r="HJ94" s="111"/>
      <c r="HK94" s="111"/>
      <c r="HL94" s="111"/>
      <c r="HM94" s="111"/>
      <c r="HN94" s="111"/>
      <c r="HO94" s="111"/>
      <c r="HP94" s="111"/>
      <c r="HQ94" s="111"/>
      <c r="HR94" s="111"/>
      <c r="HS94" s="111"/>
      <c r="HT94" s="111"/>
      <c r="HU94" s="111"/>
      <c r="HV94" s="111"/>
      <c r="HW94" s="111"/>
      <c r="HX94" s="111"/>
      <c r="HY94" s="111"/>
      <c r="HZ94" s="111"/>
      <c r="IA94" s="111"/>
      <c r="IB94" s="111"/>
      <c r="IC94" s="111"/>
      <c r="ID94" s="111"/>
      <c r="IE94" s="111"/>
      <c r="IF94" s="111"/>
      <c r="IG94" s="111"/>
      <c r="IH94" s="111"/>
      <c r="II94" s="111"/>
      <c r="IJ94" s="111"/>
      <c r="IK94" s="111"/>
      <c r="IL94" s="111"/>
      <c r="IM94" s="111"/>
      <c r="IN94" s="111"/>
      <c r="IO94" s="111"/>
      <c r="IP94" s="111"/>
      <c r="IQ94" s="111"/>
      <c r="IR94" s="111"/>
      <c r="IS94" s="111"/>
      <c r="IT94" s="111"/>
      <c r="IU94" s="111"/>
      <c r="IV94" s="111"/>
    </row>
    <row r="95" spans="1:256" ht="16.5" thickBot="1">
      <c r="A95" s="145" t="s">
        <v>702</v>
      </c>
      <c r="B95" s="67" t="s">
        <v>151</v>
      </c>
      <c r="C95" s="248">
        <v>250</v>
      </c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/>
      <c r="CI95" s="111"/>
      <c r="CJ95" s="111"/>
      <c r="CK95" s="111"/>
      <c r="CL95" s="111"/>
      <c r="CM95" s="111"/>
      <c r="CN95" s="111"/>
      <c r="CO95" s="111"/>
      <c r="CP95" s="111"/>
      <c r="CQ95" s="111"/>
      <c r="CR95" s="111"/>
      <c r="CS95" s="111"/>
      <c r="CT95" s="111"/>
      <c r="CU95" s="111"/>
      <c r="CV95" s="111"/>
      <c r="CW95" s="111"/>
      <c r="CX95" s="111"/>
      <c r="CY95" s="111"/>
      <c r="CZ95" s="111"/>
      <c r="DA95" s="111"/>
      <c r="DB95" s="111"/>
      <c r="DC95" s="111"/>
      <c r="DD95" s="111"/>
      <c r="DE95" s="111"/>
      <c r="DF95" s="111"/>
      <c r="DG95" s="111"/>
      <c r="DH95" s="111"/>
      <c r="DI95" s="111"/>
      <c r="DJ95" s="111"/>
      <c r="DK95" s="111"/>
      <c r="DL95" s="111"/>
      <c r="DM95" s="111"/>
      <c r="DN95" s="111"/>
      <c r="DO95" s="111"/>
      <c r="DP95" s="111"/>
      <c r="DQ95" s="111"/>
      <c r="DR95" s="111"/>
      <c r="DS95" s="111"/>
      <c r="DT95" s="111"/>
      <c r="DU95" s="111"/>
      <c r="DV95" s="111"/>
      <c r="DW95" s="111"/>
      <c r="DX95" s="111"/>
      <c r="DY95" s="111"/>
      <c r="DZ95" s="111"/>
      <c r="EA95" s="111"/>
      <c r="EB95" s="111"/>
      <c r="EC95" s="111"/>
      <c r="ED95" s="111"/>
      <c r="EE95" s="111"/>
      <c r="EF95" s="111"/>
      <c r="EG95" s="111"/>
      <c r="EH95" s="111"/>
      <c r="EI95" s="111"/>
      <c r="EJ95" s="111"/>
      <c r="EK95" s="111"/>
      <c r="EL95" s="111"/>
      <c r="EM95" s="111"/>
      <c r="EN95" s="111"/>
      <c r="EO95" s="111"/>
      <c r="EP95" s="111"/>
      <c r="EQ95" s="111"/>
      <c r="ER95" s="111"/>
      <c r="ES95" s="111"/>
      <c r="ET95" s="111"/>
      <c r="EU95" s="111"/>
      <c r="EV95" s="111"/>
      <c r="EW95" s="111"/>
      <c r="EX95" s="111"/>
      <c r="EY95" s="111"/>
      <c r="EZ95" s="111"/>
      <c r="FA95" s="111"/>
      <c r="FB95" s="111"/>
      <c r="FC95" s="111"/>
      <c r="FD95" s="111"/>
      <c r="FE95" s="111"/>
      <c r="FF95" s="111"/>
      <c r="FG95" s="111"/>
      <c r="FH95" s="111"/>
      <c r="FI95" s="111"/>
      <c r="FJ95" s="111"/>
      <c r="FK95" s="111"/>
      <c r="FL95" s="111"/>
      <c r="FM95" s="111"/>
      <c r="FN95" s="111"/>
      <c r="FO95" s="111"/>
      <c r="FP95" s="111"/>
      <c r="FQ95" s="111"/>
      <c r="FR95" s="111"/>
      <c r="FS95" s="111"/>
      <c r="FT95" s="111"/>
      <c r="FU95" s="111"/>
      <c r="FV95" s="111"/>
      <c r="FW95" s="111"/>
      <c r="FX95" s="111"/>
      <c r="FY95" s="111"/>
      <c r="FZ95" s="111"/>
      <c r="GA95" s="111"/>
      <c r="GB95" s="111"/>
      <c r="GC95" s="111"/>
      <c r="GD95" s="111"/>
      <c r="GE95" s="111"/>
      <c r="GF95" s="111"/>
      <c r="GG95" s="111"/>
      <c r="GH95" s="111"/>
      <c r="GI95" s="111"/>
      <c r="GJ95" s="111"/>
      <c r="GK95" s="111"/>
      <c r="GL95" s="111"/>
      <c r="GM95" s="111"/>
      <c r="GN95" s="111"/>
      <c r="GO95" s="111"/>
      <c r="GP95" s="111"/>
      <c r="GQ95" s="111"/>
      <c r="GR95" s="111"/>
      <c r="GS95" s="111"/>
      <c r="GT95" s="111"/>
      <c r="GU95" s="111"/>
      <c r="GV95" s="111"/>
      <c r="GW95" s="111"/>
      <c r="GX95" s="111"/>
      <c r="GY95" s="111"/>
      <c r="GZ95" s="111"/>
      <c r="HA95" s="111"/>
      <c r="HB95" s="111"/>
      <c r="HC95" s="111"/>
      <c r="HD95" s="111"/>
      <c r="HE95" s="111"/>
      <c r="HF95" s="111"/>
      <c r="HG95" s="111"/>
      <c r="HH95" s="111"/>
      <c r="HI95" s="111"/>
      <c r="HJ95" s="111"/>
      <c r="HK95" s="111"/>
      <c r="HL95" s="111"/>
      <c r="HM95" s="111"/>
      <c r="HN95" s="111"/>
      <c r="HO95" s="111"/>
      <c r="HP95" s="111"/>
      <c r="HQ95" s="111"/>
      <c r="HR95" s="111"/>
      <c r="HS95" s="111"/>
      <c r="HT95" s="111"/>
      <c r="HU95" s="111"/>
      <c r="HV95" s="111"/>
      <c r="HW95" s="111"/>
      <c r="HX95" s="111"/>
      <c r="HY95" s="111"/>
      <c r="HZ95" s="111"/>
      <c r="IA95" s="111"/>
      <c r="IB95" s="111"/>
      <c r="IC95" s="111"/>
      <c r="ID95" s="111"/>
      <c r="IE95" s="111"/>
      <c r="IF95" s="111"/>
      <c r="IG95" s="111"/>
      <c r="IH95" s="111"/>
      <c r="II95" s="111"/>
      <c r="IJ95" s="111"/>
      <c r="IK95" s="111"/>
      <c r="IL95" s="111"/>
      <c r="IM95" s="111"/>
      <c r="IN95" s="111"/>
      <c r="IO95" s="111"/>
      <c r="IP95" s="111"/>
      <c r="IQ95" s="111"/>
      <c r="IR95" s="111"/>
      <c r="IS95" s="111"/>
      <c r="IT95" s="111"/>
      <c r="IU95" s="111"/>
      <c r="IV95" s="111"/>
    </row>
  </sheetData>
  <mergeCells count="5">
    <mergeCell ref="A5:A6"/>
    <mergeCell ref="B5:B6"/>
    <mergeCell ref="C5:C6"/>
    <mergeCell ref="A18:C18"/>
    <mergeCell ref="A32:C32"/>
  </mergeCells>
  <pageMargins left="0.59055118110236227" right="0.39370078740157483" top="0.78740157480314965" bottom="0.39370078740157483" header="0.31496062992125984" footer="0.31496062992125984"/>
  <pageSetup paperSize="9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D20"/>
  <sheetViews>
    <sheetView zoomScale="115" zoomScaleNormal="115" workbookViewId="0"/>
  </sheetViews>
  <sheetFormatPr defaultRowHeight="15.75"/>
  <cols>
    <col min="1" max="1" width="19.5" style="3" customWidth="1"/>
    <col min="2" max="2" width="84" style="3" customWidth="1"/>
    <col min="3" max="3" width="11.83203125" style="3" customWidth="1"/>
    <col min="4" max="4" width="71.83203125" style="3" customWidth="1"/>
    <col min="5" max="256" width="9.33203125" style="3"/>
    <col min="257" max="257" width="13.33203125" style="3" customWidth="1"/>
    <col min="258" max="258" width="76.6640625" style="3" customWidth="1"/>
    <col min="259" max="259" width="11.83203125" style="3" customWidth="1"/>
    <col min="260" max="260" width="71.83203125" style="3" customWidth="1"/>
    <col min="261" max="512" width="9.33203125" style="3"/>
    <col min="513" max="513" width="13.33203125" style="3" customWidth="1"/>
    <col min="514" max="514" width="76.6640625" style="3" customWidth="1"/>
    <col min="515" max="515" width="11.83203125" style="3" customWidth="1"/>
    <col min="516" max="516" width="71.83203125" style="3" customWidth="1"/>
    <col min="517" max="768" width="9.33203125" style="3"/>
    <col min="769" max="769" width="13.33203125" style="3" customWidth="1"/>
    <col min="770" max="770" width="76.6640625" style="3" customWidth="1"/>
    <col min="771" max="771" width="11.83203125" style="3" customWidth="1"/>
    <col min="772" max="772" width="71.83203125" style="3" customWidth="1"/>
    <col min="773" max="1024" width="9.33203125" style="3"/>
    <col min="1025" max="1025" width="13.33203125" style="3" customWidth="1"/>
    <col min="1026" max="1026" width="76.6640625" style="3" customWidth="1"/>
    <col min="1027" max="1027" width="11.83203125" style="3" customWidth="1"/>
    <col min="1028" max="1028" width="71.83203125" style="3" customWidth="1"/>
    <col min="1029" max="1280" width="9.33203125" style="3"/>
    <col min="1281" max="1281" width="13.33203125" style="3" customWidth="1"/>
    <col min="1282" max="1282" width="76.6640625" style="3" customWidth="1"/>
    <col min="1283" max="1283" width="11.83203125" style="3" customWidth="1"/>
    <col min="1284" max="1284" width="71.83203125" style="3" customWidth="1"/>
    <col min="1285" max="1536" width="9.33203125" style="3"/>
    <col min="1537" max="1537" width="13.33203125" style="3" customWidth="1"/>
    <col min="1538" max="1538" width="76.6640625" style="3" customWidth="1"/>
    <col min="1539" max="1539" width="11.83203125" style="3" customWidth="1"/>
    <col min="1540" max="1540" width="71.83203125" style="3" customWidth="1"/>
    <col min="1541" max="1792" width="9.33203125" style="3"/>
    <col min="1793" max="1793" width="13.33203125" style="3" customWidth="1"/>
    <col min="1794" max="1794" width="76.6640625" style="3" customWidth="1"/>
    <col min="1795" max="1795" width="11.83203125" style="3" customWidth="1"/>
    <col min="1796" max="1796" width="71.83203125" style="3" customWidth="1"/>
    <col min="1797" max="2048" width="9.33203125" style="3"/>
    <col min="2049" max="2049" width="13.33203125" style="3" customWidth="1"/>
    <col min="2050" max="2050" width="76.6640625" style="3" customWidth="1"/>
    <col min="2051" max="2051" width="11.83203125" style="3" customWidth="1"/>
    <col min="2052" max="2052" width="71.83203125" style="3" customWidth="1"/>
    <col min="2053" max="2304" width="9.33203125" style="3"/>
    <col min="2305" max="2305" width="13.33203125" style="3" customWidth="1"/>
    <col min="2306" max="2306" width="76.6640625" style="3" customWidth="1"/>
    <col min="2307" max="2307" width="11.83203125" style="3" customWidth="1"/>
    <col min="2308" max="2308" width="71.83203125" style="3" customWidth="1"/>
    <col min="2309" max="2560" width="9.33203125" style="3"/>
    <col min="2561" max="2561" width="13.33203125" style="3" customWidth="1"/>
    <col min="2562" max="2562" width="76.6640625" style="3" customWidth="1"/>
    <col min="2563" max="2563" width="11.83203125" style="3" customWidth="1"/>
    <col min="2564" max="2564" width="71.83203125" style="3" customWidth="1"/>
    <col min="2565" max="2816" width="9.33203125" style="3"/>
    <col min="2817" max="2817" width="13.33203125" style="3" customWidth="1"/>
    <col min="2818" max="2818" width="76.6640625" style="3" customWidth="1"/>
    <col min="2819" max="2819" width="11.83203125" style="3" customWidth="1"/>
    <col min="2820" max="2820" width="71.83203125" style="3" customWidth="1"/>
    <col min="2821" max="3072" width="9.33203125" style="3"/>
    <col min="3073" max="3073" width="13.33203125" style="3" customWidth="1"/>
    <col min="3074" max="3074" width="76.6640625" style="3" customWidth="1"/>
    <col min="3075" max="3075" width="11.83203125" style="3" customWidth="1"/>
    <col min="3076" max="3076" width="71.83203125" style="3" customWidth="1"/>
    <col min="3077" max="3328" width="9.33203125" style="3"/>
    <col min="3329" max="3329" width="13.33203125" style="3" customWidth="1"/>
    <col min="3330" max="3330" width="76.6640625" style="3" customWidth="1"/>
    <col min="3331" max="3331" width="11.83203125" style="3" customWidth="1"/>
    <col min="3332" max="3332" width="71.83203125" style="3" customWidth="1"/>
    <col min="3333" max="3584" width="9.33203125" style="3"/>
    <col min="3585" max="3585" width="13.33203125" style="3" customWidth="1"/>
    <col min="3586" max="3586" width="76.6640625" style="3" customWidth="1"/>
    <col min="3587" max="3587" width="11.83203125" style="3" customWidth="1"/>
    <col min="3588" max="3588" width="71.83203125" style="3" customWidth="1"/>
    <col min="3589" max="3840" width="9.33203125" style="3"/>
    <col min="3841" max="3841" width="13.33203125" style="3" customWidth="1"/>
    <col min="3842" max="3842" width="76.6640625" style="3" customWidth="1"/>
    <col min="3843" max="3843" width="11.83203125" style="3" customWidth="1"/>
    <col min="3844" max="3844" width="71.83203125" style="3" customWidth="1"/>
    <col min="3845" max="4096" width="9.33203125" style="3"/>
    <col min="4097" max="4097" width="13.33203125" style="3" customWidth="1"/>
    <col min="4098" max="4098" width="76.6640625" style="3" customWidth="1"/>
    <col min="4099" max="4099" width="11.83203125" style="3" customWidth="1"/>
    <col min="4100" max="4100" width="71.83203125" style="3" customWidth="1"/>
    <col min="4101" max="4352" width="9.33203125" style="3"/>
    <col min="4353" max="4353" width="13.33203125" style="3" customWidth="1"/>
    <col min="4354" max="4354" width="76.6640625" style="3" customWidth="1"/>
    <col min="4355" max="4355" width="11.83203125" style="3" customWidth="1"/>
    <col min="4356" max="4356" width="71.83203125" style="3" customWidth="1"/>
    <col min="4357" max="4608" width="9.33203125" style="3"/>
    <col min="4609" max="4609" width="13.33203125" style="3" customWidth="1"/>
    <col min="4610" max="4610" width="76.6640625" style="3" customWidth="1"/>
    <col min="4611" max="4611" width="11.83203125" style="3" customWidth="1"/>
    <col min="4612" max="4612" width="71.83203125" style="3" customWidth="1"/>
    <col min="4613" max="4864" width="9.33203125" style="3"/>
    <col min="4865" max="4865" width="13.33203125" style="3" customWidth="1"/>
    <col min="4866" max="4866" width="76.6640625" style="3" customWidth="1"/>
    <col min="4867" max="4867" width="11.83203125" style="3" customWidth="1"/>
    <col min="4868" max="4868" width="71.83203125" style="3" customWidth="1"/>
    <col min="4869" max="5120" width="9.33203125" style="3"/>
    <col min="5121" max="5121" width="13.33203125" style="3" customWidth="1"/>
    <col min="5122" max="5122" width="76.6640625" style="3" customWidth="1"/>
    <col min="5123" max="5123" width="11.83203125" style="3" customWidth="1"/>
    <col min="5124" max="5124" width="71.83203125" style="3" customWidth="1"/>
    <col min="5125" max="5376" width="9.33203125" style="3"/>
    <col min="5377" max="5377" width="13.33203125" style="3" customWidth="1"/>
    <col min="5378" max="5378" width="76.6640625" style="3" customWidth="1"/>
    <col min="5379" max="5379" width="11.83203125" style="3" customWidth="1"/>
    <col min="5380" max="5380" width="71.83203125" style="3" customWidth="1"/>
    <col min="5381" max="5632" width="9.33203125" style="3"/>
    <col min="5633" max="5633" width="13.33203125" style="3" customWidth="1"/>
    <col min="5634" max="5634" width="76.6640625" style="3" customWidth="1"/>
    <col min="5635" max="5635" width="11.83203125" style="3" customWidth="1"/>
    <col min="5636" max="5636" width="71.83203125" style="3" customWidth="1"/>
    <col min="5637" max="5888" width="9.33203125" style="3"/>
    <col min="5889" max="5889" width="13.33203125" style="3" customWidth="1"/>
    <col min="5890" max="5890" width="76.6640625" style="3" customWidth="1"/>
    <col min="5891" max="5891" width="11.83203125" style="3" customWidth="1"/>
    <col min="5892" max="5892" width="71.83203125" style="3" customWidth="1"/>
    <col min="5893" max="6144" width="9.33203125" style="3"/>
    <col min="6145" max="6145" width="13.33203125" style="3" customWidth="1"/>
    <col min="6146" max="6146" width="76.6640625" style="3" customWidth="1"/>
    <col min="6147" max="6147" width="11.83203125" style="3" customWidth="1"/>
    <col min="6148" max="6148" width="71.83203125" style="3" customWidth="1"/>
    <col min="6149" max="6400" width="9.33203125" style="3"/>
    <col min="6401" max="6401" width="13.33203125" style="3" customWidth="1"/>
    <col min="6402" max="6402" width="76.6640625" style="3" customWidth="1"/>
    <col min="6403" max="6403" width="11.83203125" style="3" customWidth="1"/>
    <col min="6404" max="6404" width="71.83203125" style="3" customWidth="1"/>
    <col min="6405" max="6656" width="9.33203125" style="3"/>
    <col min="6657" max="6657" width="13.33203125" style="3" customWidth="1"/>
    <col min="6658" max="6658" width="76.6640625" style="3" customWidth="1"/>
    <col min="6659" max="6659" width="11.83203125" style="3" customWidth="1"/>
    <col min="6660" max="6660" width="71.83203125" style="3" customWidth="1"/>
    <col min="6661" max="6912" width="9.33203125" style="3"/>
    <col min="6913" max="6913" width="13.33203125" style="3" customWidth="1"/>
    <col min="6914" max="6914" width="76.6640625" style="3" customWidth="1"/>
    <col min="6915" max="6915" width="11.83203125" style="3" customWidth="1"/>
    <col min="6916" max="6916" width="71.83203125" style="3" customWidth="1"/>
    <col min="6917" max="7168" width="9.33203125" style="3"/>
    <col min="7169" max="7169" width="13.33203125" style="3" customWidth="1"/>
    <col min="7170" max="7170" width="76.6640625" style="3" customWidth="1"/>
    <col min="7171" max="7171" width="11.83203125" style="3" customWidth="1"/>
    <col min="7172" max="7172" width="71.83203125" style="3" customWidth="1"/>
    <col min="7173" max="7424" width="9.33203125" style="3"/>
    <col min="7425" max="7425" width="13.33203125" style="3" customWidth="1"/>
    <col min="7426" max="7426" width="76.6640625" style="3" customWidth="1"/>
    <col min="7427" max="7427" width="11.83203125" style="3" customWidth="1"/>
    <col min="7428" max="7428" width="71.83203125" style="3" customWidth="1"/>
    <col min="7429" max="7680" width="9.33203125" style="3"/>
    <col min="7681" max="7681" width="13.33203125" style="3" customWidth="1"/>
    <col min="7682" max="7682" width="76.6640625" style="3" customWidth="1"/>
    <col min="7683" max="7683" width="11.83203125" style="3" customWidth="1"/>
    <col min="7684" max="7684" width="71.83203125" style="3" customWidth="1"/>
    <col min="7685" max="7936" width="9.33203125" style="3"/>
    <col min="7937" max="7937" width="13.33203125" style="3" customWidth="1"/>
    <col min="7938" max="7938" width="76.6640625" style="3" customWidth="1"/>
    <col min="7939" max="7939" width="11.83203125" style="3" customWidth="1"/>
    <col min="7940" max="7940" width="71.83203125" style="3" customWidth="1"/>
    <col min="7941" max="8192" width="9.33203125" style="3"/>
    <col min="8193" max="8193" width="13.33203125" style="3" customWidth="1"/>
    <col min="8194" max="8194" width="76.6640625" style="3" customWidth="1"/>
    <col min="8195" max="8195" width="11.83203125" style="3" customWidth="1"/>
    <col min="8196" max="8196" width="71.83203125" style="3" customWidth="1"/>
    <col min="8197" max="8448" width="9.33203125" style="3"/>
    <col min="8449" max="8449" width="13.33203125" style="3" customWidth="1"/>
    <col min="8450" max="8450" width="76.6640625" style="3" customWidth="1"/>
    <col min="8451" max="8451" width="11.83203125" style="3" customWidth="1"/>
    <col min="8452" max="8452" width="71.83203125" style="3" customWidth="1"/>
    <col min="8453" max="8704" width="9.33203125" style="3"/>
    <col min="8705" max="8705" width="13.33203125" style="3" customWidth="1"/>
    <col min="8706" max="8706" width="76.6640625" style="3" customWidth="1"/>
    <col min="8707" max="8707" width="11.83203125" style="3" customWidth="1"/>
    <col min="8708" max="8708" width="71.83203125" style="3" customWidth="1"/>
    <col min="8709" max="8960" width="9.33203125" style="3"/>
    <col min="8961" max="8961" width="13.33203125" style="3" customWidth="1"/>
    <col min="8962" max="8962" width="76.6640625" style="3" customWidth="1"/>
    <col min="8963" max="8963" width="11.83203125" style="3" customWidth="1"/>
    <col min="8964" max="8964" width="71.83203125" style="3" customWidth="1"/>
    <col min="8965" max="9216" width="9.33203125" style="3"/>
    <col min="9217" max="9217" width="13.33203125" style="3" customWidth="1"/>
    <col min="9218" max="9218" width="76.6640625" style="3" customWidth="1"/>
    <col min="9219" max="9219" width="11.83203125" style="3" customWidth="1"/>
    <col min="9220" max="9220" width="71.83203125" style="3" customWidth="1"/>
    <col min="9221" max="9472" width="9.33203125" style="3"/>
    <col min="9473" max="9473" width="13.33203125" style="3" customWidth="1"/>
    <col min="9474" max="9474" width="76.6640625" style="3" customWidth="1"/>
    <col min="9475" max="9475" width="11.83203125" style="3" customWidth="1"/>
    <col min="9476" max="9476" width="71.83203125" style="3" customWidth="1"/>
    <col min="9477" max="9728" width="9.33203125" style="3"/>
    <col min="9729" max="9729" width="13.33203125" style="3" customWidth="1"/>
    <col min="9730" max="9730" width="76.6640625" style="3" customWidth="1"/>
    <col min="9731" max="9731" width="11.83203125" style="3" customWidth="1"/>
    <col min="9732" max="9732" width="71.83203125" style="3" customWidth="1"/>
    <col min="9733" max="9984" width="9.33203125" style="3"/>
    <col min="9985" max="9985" width="13.33203125" style="3" customWidth="1"/>
    <col min="9986" max="9986" width="76.6640625" style="3" customWidth="1"/>
    <col min="9987" max="9987" width="11.83203125" style="3" customWidth="1"/>
    <col min="9988" max="9988" width="71.83203125" style="3" customWidth="1"/>
    <col min="9989" max="10240" width="9.33203125" style="3"/>
    <col min="10241" max="10241" width="13.33203125" style="3" customWidth="1"/>
    <col min="10242" max="10242" width="76.6640625" style="3" customWidth="1"/>
    <col min="10243" max="10243" width="11.83203125" style="3" customWidth="1"/>
    <col min="10244" max="10244" width="71.83203125" style="3" customWidth="1"/>
    <col min="10245" max="10496" width="9.33203125" style="3"/>
    <col min="10497" max="10497" width="13.33203125" style="3" customWidth="1"/>
    <col min="10498" max="10498" width="76.6640625" style="3" customWidth="1"/>
    <col min="10499" max="10499" width="11.83203125" style="3" customWidth="1"/>
    <col min="10500" max="10500" width="71.83203125" style="3" customWidth="1"/>
    <col min="10501" max="10752" width="9.33203125" style="3"/>
    <col min="10753" max="10753" width="13.33203125" style="3" customWidth="1"/>
    <col min="10754" max="10754" width="76.6640625" style="3" customWidth="1"/>
    <col min="10755" max="10755" width="11.83203125" style="3" customWidth="1"/>
    <col min="10756" max="10756" width="71.83203125" style="3" customWidth="1"/>
    <col min="10757" max="11008" width="9.33203125" style="3"/>
    <col min="11009" max="11009" width="13.33203125" style="3" customWidth="1"/>
    <col min="11010" max="11010" width="76.6640625" style="3" customWidth="1"/>
    <col min="11011" max="11011" width="11.83203125" style="3" customWidth="1"/>
    <col min="11012" max="11012" width="71.83203125" style="3" customWidth="1"/>
    <col min="11013" max="11264" width="9.33203125" style="3"/>
    <col min="11265" max="11265" width="13.33203125" style="3" customWidth="1"/>
    <col min="11266" max="11266" width="76.6640625" style="3" customWidth="1"/>
    <col min="11267" max="11267" width="11.83203125" style="3" customWidth="1"/>
    <col min="11268" max="11268" width="71.83203125" style="3" customWidth="1"/>
    <col min="11269" max="11520" width="9.33203125" style="3"/>
    <col min="11521" max="11521" width="13.33203125" style="3" customWidth="1"/>
    <col min="11522" max="11522" width="76.6640625" style="3" customWidth="1"/>
    <col min="11523" max="11523" width="11.83203125" style="3" customWidth="1"/>
    <col min="11524" max="11524" width="71.83203125" style="3" customWidth="1"/>
    <col min="11525" max="11776" width="9.33203125" style="3"/>
    <col min="11777" max="11777" width="13.33203125" style="3" customWidth="1"/>
    <col min="11778" max="11778" width="76.6640625" style="3" customWidth="1"/>
    <col min="11779" max="11779" width="11.83203125" style="3" customWidth="1"/>
    <col min="11780" max="11780" width="71.83203125" style="3" customWidth="1"/>
    <col min="11781" max="12032" width="9.33203125" style="3"/>
    <col min="12033" max="12033" width="13.33203125" style="3" customWidth="1"/>
    <col min="12034" max="12034" width="76.6640625" style="3" customWidth="1"/>
    <col min="12035" max="12035" width="11.83203125" style="3" customWidth="1"/>
    <col min="12036" max="12036" width="71.83203125" style="3" customWidth="1"/>
    <col min="12037" max="12288" width="9.33203125" style="3"/>
    <col min="12289" max="12289" width="13.33203125" style="3" customWidth="1"/>
    <col min="12290" max="12290" width="76.6640625" style="3" customWidth="1"/>
    <col min="12291" max="12291" width="11.83203125" style="3" customWidth="1"/>
    <col min="12292" max="12292" width="71.83203125" style="3" customWidth="1"/>
    <col min="12293" max="12544" width="9.33203125" style="3"/>
    <col min="12545" max="12545" width="13.33203125" style="3" customWidth="1"/>
    <col min="12546" max="12546" width="76.6640625" style="3" customWidth="1"/>
    <col min="12547" max="12547" width="11.83203125" style="3" customWidth="1"/>
    <col min="12548" max="12548" width="71.83203125" style="3" customWidth="1"/>
    <col min="12549" max="12800" width="9.33203125" style="3"/>
    <col min="12801" max="12801" width="13.33203125" style="3" customWidth="1"/>
    <col min="12802" max="12802" width="76.6640625" style="3" customWidth="1"/>
    <col min="12803" max="12803" width="11.83203125" style="3" customWidth="1"/>
    <col min="12804" max="12804" width="71.83203125" style="3" customWidth="1"/>
    <col min="12805" max="13056" width="9.33203125" style="3"/>
    <col min="13057" max="13057" width="13.33203125" style="3" customWidth="1"/>
    <col min="13058" max="13058" width="76.6640625" style="3" customWidth="1"/>
    <col min="13059" max="13059" width="11.83203125" style="3" customWidth="1"/>
    <col min="13060" max="13060" width="71.83203125" style="3" customWidth="1"/>
    <col min="13061" max="13312" width="9.33203125" style="3"/>
    <col min="13313" max="13313" width="13.33203125" style="3" customWidth="1"/>
    <col min="13314" max="13314" width="76.6640625" style="3" customWidth="1"/>
    <col min="13315" max="13315" width="11.83203125" style="3" customWidth="1"/>
    <col min="13316" max="13316" width="71.83203125" style="3" customWidth="1"/>
    <col min="13317" max="13568" width="9.33203125" style="3"/>
    <col min="13569" max="13569" width="13.33203125" style="3" customWidth="1"/>
    <col min="13570" max="13570" width="76.6640625" style="3" customWidth="1"/>
    <col min="13571" max="13571" width="11.83203125" style="3" customWidth="1"/>
    <col min="13572" max="13572" width="71.83203125" style="3" customWidth="1"/>
    <col min="13573" max="13824" width="9.33203125" style="3"/>
    <col min="13825" max="13825" width="13.33203125" style="3" customWidth="1"/>
    <col min="13826" max="13826" width="76.6640625" style="3" customWidth="1"/>
    <col min="13827" max="13827" width="11.83203125" style="3" customWidth="1"/>
    <col min="13828" max="13828" width="71.83203125" style="3" customWidth="1"/>
    <col min="13829" max="14080" width="9.33203125" style="3"/>
    <col min="14081" max="14081" width="13.33203125" style="3" customWidth="1"/>
    <col min="14082" max="14082" width="76.6640625" style="3" customWidth="1"/>
    <col min="14083" max="14083" width="11.83203125" style="3" customWidth="1"/>
    <col min="14084" max="14084" width="71.83203125" style="3" customWidth="1"/>
    <col min="14085" max="14336" width="9.33203125" style="3"/>
    <col min="14337" max="14337" width="13.33203125" style="3" customWidth="1"/>
    <col min="14338" max="14338" width="76.6640625" style="3" customWidth="1"/>
    <col min="14339" max="14339" width="11.83203125" style="3" customWidth="1"/>
    <col min="14340" max="14340" width="71.83203125" style="3" customWidth="1"/>
    <col min="14341" max="14592" width="9.33203125" style="3"/>
    <col min="14593" max="14593" width="13.33203125" style="3" customWidth="1"/>
    <col min="14594" max="14594" width="76.6640625" style="3" customWidth="1"/>
    <col min="14595" max="14595" width="11.83203125" style="3" customWidth="1"/>
    <col min="14596" max="14596" width="71.83203125" style="3" customWidth="1"/>
    <col min="14597" max="14848" width="9.33203125" style="3"/>
    <col min="14849" max="14849" width="13.33203125" style="3" customWidth="1"/>
    <col min="14850" max="14850" width="76.6640625" style="3" customWidth="1"/>
    <col min="14851" max="14851" width="11.83203125" style="3" customWidth="1"/>
    <col min="14852" max="14852" width="71.83203125" style="3" customWidth="1"/>
    <col min="14853" max="15104" width="9.33203125" style="3"/>
    <col min="15105" max="15105" width="13.33203125" style="3" customWidth="1"/>
    <col min="15106" max="15106" width="76.6640625" style="3" customWidth="1"/>
    <col min="15107" max="15107" width="11.83203125" style="3" customWidth="1"/>
    <col min="15108" max="15108" width="71.83203125" style="3" customWidth="1"/>
    <col min="15109" max="15360" width="9.33203125" style="3"/>
    <col min="15361" max="15361" width="13.33203125" style="3" customWidth="1"/>
    <col min="15362" max="15362" width="76.6640625" style="3" customWidth="1"/>
    <col min="15363" max="15363" width="11.83203125" style="3" customWidth="1"/>
    <col min="15364" max="15364" width="71.83203125" style="3" customWidth="1"/>
    <col min="15365" max="15616" width="9.33203125" style="3"/>
    <col min="15617" max="15617" width="13.33203125" style="3" customWidth="1"/>
    <col min="15618" max="15618" width="76.6640625" style="3" customWidth="1"/>
    <col min="15619" max="15619" width="11.83203125" style="3" customWidth="1"/>
    <col min="15620" max="15620" width="71.83203125" style="3" customWidth="1"/>
    <col min="15621" max="15872" width="9.33203125" style="3"/>
    <col min="15873" max="15873" width="13.33203125" style="3" customWidth="1"/>
    <col min="15874" max="15874" width="76.6640625" style="3" customWidth="1"/>
    <col min="15875" max="15875" width="11.83203125" style="3" customWidth="1"/>
    <col min="15876" max="15876" width="71.83203125" style="3" customWidth="1"/>
    <col min="15877" max="16128" width="9.33203125" style="3"/>
    <col min="16129" max="16129" width="13.33203125" style="3" customWidth="1"/>
    <col min="16130" max="16130" width="76.6640625" style="3" customWidth="1"/>
    <col min="16131" max="16131" width="11.83203125" style="3" customWidth="1"/>
    <col min="16132" max="16132" width="71.83203125" style="3" customWidth="1"/>
    <col min="16133" max="16384" width="9.33203125" style="3"/>
  </cols>
  <sheetData>
    <row r="1" spans="1:4" ht="19.5">
      <c r="A1" s="153" t="s">
        <v>516</v>
      </c>
    </row>
    <row r="2" spans="1:4" ht="16.5" thickBot="1">
      <c r="A2" s="154"/>
    </row>
    <row r="3" spans="1:4" ht="16.5" thickBot="1">
      <c r="A3" s="155" t="s">
        <v>100</v>
      </c>
      <c r="B3" s="156"/>
      <c r="C3" s="156" t="s">
        <v>513</v>
      </c>
      <c r="D3" s="157"/>
    </row>
    <row r="4" spans="1:4">
      <c r="A4" s="158" t="s">
        <v>517</v>
      </c>
      <c r="B4" s="159" t="s">
        <v>514</v>
      </c>
      <c r="C4" s="160" t="s">
        <v>518</v>
      </c>
      <c r="D4" s="161" t="s">
        <v>155</v>
      </c>
    </row>
    <row r="5" spans="1:4">
      <c r="A5" s="162" t="s">
        <v>519</v>
      </c>
      <c r="B5" s="163" t="s">
        <v>515</v>
      </c>
      <c r="C5" s="164" t="s">
        <v>534</v>
      </c>
      <c r="D5" s="165" t="s">
        <v>42</v>
      </c>
    </row>
    <row r="6" spans="1:4" ht="31.5">
      <c r="A6" s="173" t="s">
        <v>527</v>
      </c>
      <c r="B6" s="174" t="s">
        <v>116</v>
      </c>
      <c r="C6" s="270"/>
      <c r="D6" s="273" t="s">
        <v>533</v>
      </c>
    </row>
    <row r="7" spans="1:4">
      <c r="A7" s="173" t="s">
        <v>528</v>
      </c>
      <c r="B7" s="174" t="s">
        <v>117</v>
      </c>
      <c r="C7" s="271"/>
      <c r="D7" s="274"/>
    </row>
    <row r="8" spans="1:4" ht="31.5">
      <c r="A8" s="173" t="s">
        <v>529</v>
      </c>
      <c r="B8" s="174" t="s">
        <v>119</v>
      </c>
      <c r="C8" s="271"/>
      <c r="D8" s="274"/>
    </row>
    <row r="9" spans="1:4">
      <c r="A9" s="173" t="s">
        <v>530</v>
      </c>
      <c r="B9" s="174" t="s">
        <v>118</v>
      </c>
      <c r="C9" s="271"/>
      <c r="D9" s="274"/>
    </row>
    <row r="10" spans="1:4">
      <c r="A10" s="173" t="s">
        <v>531</v>
      </c>
      <c r="B10" s="175" t="s">
        <v>103</v>
      </c>
      <c r="C10" s="271"/>
      <c r="D10" s="274"/>
    </row>
    <row r="11" spans="1:4">
      <c r="A11" s="173" t="s">
        <v>532</v>
      </c>
      <c r="B11" s="175" t="s">
        <v>104</v>
      </c>
      <c r="C11" s="272"/>
      <c r="D11" s="275"/>
    </row>
    <row r="12" spans="1:4">
      <c r="A12" s="173" t="s">
        <v>659</v>
      </c>
      <c r="B12" s="175" t="s">
        <v>660</v>
      </c>
      <c r="C12" s="200"/>
      <c r="D12" s="201"/>
    </row>
    <row r="13" spans="1:4" ht="32.25" thickBot="1">
      <c r="A13" s="166" t="s">
        <v>535</v>
      </c>
      <c r="B13" s="167" t="s">
        <v>536</v>
      </c>
      <c r="C13" s="168" t="s">
        <v>537</v>
      </c>
      <c r="D13" s="169" t="s">
        <v>6</v>
      </c>
    </row>
    <row r="15" spans="1:4" ht="19.5">
      <c r="A15" s="153" t="s">
        <v>385</v>
      </c>
    </row>
    <row r="16" spans="1:4" ht="16.5" thickBot="1"/>
    <row r="17" spans="1:4" ht="16.5" thickBot="1">
      <c r="A17" s="155" t="s">
        <v>100</v>
      </c>
      <c r="B17" s="156"/>
      <c r="C17" s="176"/>
      <c r="D17" s="177"/>
    </row>
    <row r="18" spans="1:4">
      <c r="A18" s="170" t="s">
        <v>538</v>
      </c>
      <c r="B18" s="161" t="s">
        <v>539</v>
      </c>
      <c r="C18" s="178"/>
      <c r="D18" s="179"/>
    </row>
    <row r="19" spans="1:4">
      <c r="A19" s="171" t="s">
        <v>542</v>
      </c>
      <c r="B19" s="180" t="s">
        <v>540</v>
      </c>
      <c r="C19" s="178"/>
      <c r="D19" s="177"/>
    </row>
    <row r="20" spans="1:4" ht="16.5" thickBot="1">
      <c r="A20" s="181" t="s">
        <v>541</v>
      </c>
      <c r="B20" s="172" t="s">
        <v>515</v>
      </c>
      <c r="C20" s="178"/>
      <c r="D20" s="177"/>
    </row>
  </sheetData>
  <mergeCells count="2">
    <mergeCell ref="C6:C11"/>
    <mergeCell ref="D6:D11"/>
  </mergeCells>
  <pageMargins left="0.39370078740157483" right="0.39370078740157483" top="0.78740157480314965" bottom="0.5905511811023622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Отделения_поликлиники</vt:lpstr>
      <vt:lpstr>ХО4</vt:lpstr>
      <vt:lpstr>справка по прейскуранту</vt:lpstr>
      <vt:lpstr>Отделения_поликлиники!Область_печати</vt:lpstr>
      <vt:lpstr>Содержание!Область_печати</vt:lpstr>
    </vt:vector>
  </TitlesOfParts>
  <Company>ГКБ №3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2019-01-05T08:51:32Z</cp:lastPrinted>
  <dcterms:created xsi:type="dcterms:W3CDTF">2005-03-14T03:48:49Z</dcterms:created>
  <dcterms:modified xsi:type="dcterms:W3CDTF">2019-01-05T08:51:39Z</dcterms:modified>
</cp:coreProperties>
</file>