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30" windowWidth="9090" windowHeight="4935" activeTab="3"/>
  </bookViews>
  <sheets>
    <sheet name="Содержание" sheetId="12" r:id="rId1"/>
    <sheet name="Проф.осмотры" sheetId="13" r:id="rId2"/>
    <sheet name="Отделения_поликлиники" sheetId="10" r:id="rId3"/>
    <sheet name="ХО 4" sheetId="14" r:id="rId4"/>
    <sheet name="справка по прейскуранту" sheetId="15" r:id="rId5"/>
  </sheets>
  <definedNames>
    <definedName name="_xlnm.Print_Area" localSheetId="2">Отделения_поликлиники!$A$1:$C$432</definedName>
    <definedName name="_xlnm.Print_Area" localSheetId="1">Проф.осмотры!$A$1:$C$24</definedName>
    <definedName name="_xlnm.Print_Area" localSheetId="0">Содержание!$A$1:$B$38</definedName>
    <definedName name="_xlnm.Print_Area" localSheetId="3">'ХО 4'!$A$1:$C$86</definedName>
  </definedNames>
  <calcPr calcId="124519"/>
</workbook>
</file>

<file path=xl/calcChain.xml><?xml version="1.0" encoding="utf-8"?>
<calcChain xmlns="http://schemas.openxmlformats.org/spreadsheetml/2006/main">
  <c r="B33" i="12"/>
  <c r="B35"/>
  <c r="B34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</calcChain>
</file>

<file path=xl/sharedStrings.xml><?xml version="1.0" encoding="utf-8"?>
<sst xmlns="http://schemas.openxmlformats.org/spreadsheetml/2006/main" count="1015" uniqueCount="706">
  <si>
    <t>Удаление ногтя</t>
  </si>
  <si>
    <t>Удаление атеромы</t>
  </si>
  <si>
    <t>Удаление папиломы, дерматофибромы</t>
  </si>
  <si>
    <t>Удаление липомы</t>
  </si>
  <si>
    <t>Удаление гигромы</t>
  </si>
  <si>
    <t>Внутрисуставные пункции, введение лекарств</t>
  </si>
  <si>
    <t>Массаж  (секрет простаты)</t>
  </si>
  <si>
    <t>Взятие содержимого из раны</t>
  </si>
  <si>
    <t>Подбор очков</t>
  </si>
  <si>
    <t>Осмотр глазного дна</t>
  </si>
  <si>
    <t>Гониоскопия</t>
  </si>
  <si>
    <t>Пневмомассаж барабанных перепонок</t>
  </si>
  <si>
    <t>Внутриносовые блокады</t>
  </si>
  <si>
    <t>Аудиометрия</t>
  </si>
  <si>
    <t>Профилактический осмотр (для справки на ношение оружия)</t>
  </si>
  <si>
    <t>Онкологический кабинет</t>
  </si>
  <si>
    <t>Женская консультация</t>
  </si>
  <si>
    <t>Удаление ВМС</t>
  </si>
  <si>
    <t>Аспирационная биопсия</t>
  </si>
  <si>
    <t xml:space="preserve">Кольпоскопия </t>
  </si>
  <si>
    <t xml:space="preserve">Консультация врача-офтальмолога по использованию контейнера при уходе за мягкими контактными линзами </t>
  </si>
  <si>
    <t xml:space="preserve">Консультация врача-офтальмолога по использованию пинцета при уходе за мягкими контактными линзами </t>
  </si>
  <si>
    <t>Инстиляции мочевого пузыря</t>
  </si>
  <si>
    <t>Инстиляции уретры</t>
  </si>
  <si>
    <t>Перевязка</t>
  </si>
  <si>
    <t>Забор мазков на бак. посев</t>
  </si>
  <si>
    <t>Терапевтический профиль</t>
  </si>
  <si>
    <t>Кардиологический профиль</t>
  </si>
  <si>
    <t>Хирургический профиль</t>
  </si>
  <si>
    <t>Акушерско-гинекологический профиль</t>
  </si>
  <si>
    <t>Медикаментозное прерывание беременности</t>
  </si>
  <si>
    <t>Забор крови из вены</t>
  </si>
  <si>
    <t>Внутримышечная иньекция</t>
  </si>
  <si>
    <t>Внутривенная иньекция</t>
  </si>
  <si>
    <t>Раздел  1</t>
  </si>
  <si>
    <t xml:space="preserve">Диотермокоагуляция </t>
  </si>
  <si>
    <t xml:space="preserve">Прививка </t>
  </si>
  <si>
    <t>Внутривенная инъекция</t>
  </si>
  <si>
    <t>Внутримышечная инъекция</t>
  </si>
  <si>
    <t>Скрининг-аудиометрия (для мед.осмотров лиц, работающих в условиях шума)</t>
  </si>
  <si>
    <t>Наложение гипсовой повязки</t>
  </si>
  <si>
    <t>Вскрытие флегмоны, карбункула, гидраденита, абсцесса</t>
  </si>
  <si>
    <t>Вскрытие панариция, фурункула</t>
  </si>
  <si>
    <t>Удаление инородного тела</t>
  </si>
  <si>
    <t>Снятие швов с раны</t>
  </si>
  <si>
    <t>Динамометрия</t>
  </si>
  <si>
    <t>Школа "Бронхиальная астма"  1 занятие</t>
  </si>
  <si>
    <t>Профилактический осмотр Врач-дерматовенеролог</t>
  </si>
  <si>
    <t>Оформление бланка (водительская справка, ф. 0-86)</t>
  </si>
  <si>
    <t>Выписка из амбулаторной карты по запросам юрид. и физ. лиц</t>
  </si>
  <si>
    <t>Профилактический осмотр Врач-хирург</t>
  </si>
  <si>
    <t>Консультация врача-офтальмолога о польз-ии линзами ЛГ 38 (годовая) 1 шт.</t>
  </si>
  <si>
    <t>Консультация врача-офтальмолога о польз-ии линзами ЛЛ 70 (полугодовая) 1 шт.</t>
  </si>
  <si>
    <t>Консультация врача-офтальмолога по уходу за мягкими контактными линзами с помощью раствора Ликосол 200,0 мл</t>
  </si>
  <si>
    <t>Консультация врача-офтальмолога по уходу за мягкими контактными линзами с помощью раствора Ликонтин-универсал 200,0 мл</t>
  </si>
  <si>
    <t>Консультация врача-офтальмолога по уходу за мягкими контактными линзами с помощью раствора Ликонтин-фермент 5,0 мл</t>
  </si>
  <si>
    <t>Профилактический осмотр Врач -невролог</t>
  </si>
  <si>
    <t>Моча на сахар (Тест-полоска)</t>
  </si>
  <si>
    <t>Школа сахарного диабета (Курс 10 занятий) (1 пациент)</t>
  </si>
  <si>
    <t>Занятие в группе по аутогенной тренировке (по Куэ) 1 занятие</t>
  </si>
  <si>
    <t>Психоаналитический метод лечения (метод: эмоциональное переживание образов,тестирование) 1 сеанс</t>
  </si>
  <si>
    <t>Гипнотерапия (индивидуальный гипноз) 1 сеанс</t>
  </si>
  <si>
    <t>Лечение логоневроза 1 сеанс</t>
  </si>
  <si>
    <t>Лечение энуреза 1 сеанс</t>
  </si>
  <si>
    <t>Лечение алкоголизма или табакокурения 1 сеанс</t>
  </si>
  <si>
    <t>Профилактический осмотр Врач-инфекционист</t>
  </si>
  <si>
    <t>Предрейсовый осмотр 1 час</t>
  </si>
  <si>
    <t>Наименование услуги</t>
  </si>
  <si>
    <t>Операционная биопсия</t>
  </si>
  <si>
    <t xml:space="preserve">Введение ВМС (без стоимости ВМС) </t>
  </si>
  <si>
    <t>Транспортные расходы (однократно)</t>
  </si>
  <si>
    <t>Операции:</t>
  </si>
  <si>
    <t>Лечебно-диагностические процедуры:</t>
  </si>
  <si>
    <t>* Примечание: В стоимость лечения не включена стоимость консультаций узких специалистов и обследования</t>
  </si>
  <si>
    <t>Содержание:</t>
  </si>
  <si>
    <t>Удаление клеща</t>
  </si>
  <si>
    <t>Освидетельствование врачебной комиссией по факту и продолжительности временной нетрудоспособности неработающих и несовершеннолетних граждан</t>
  </si>
  <si>
    <t>Забор мазка из носа</t>
  </si>
  <si>
    <t>Забор мазка из зева на микрофлору</t>
  </si>
  <si>
    <t xml:space="preserve">Забор соскоба на яйца остриц </t>
  </si>
  <si>
    <t>Забор мазка из уха на микрофлору (2 уха)</t>
  </si>
  <si>
    <t>Иглорефлексотерапия (1 сеанс)</t>
  </si>
  <si>
    <t>Профилактический прием Врача-профпатолога</t>
  </si>
  <si>
    <t>Гипсовая иммобилизация*</t>
  </si>
  <si>
    <t xml:space="preserve">Травматологический пункт </t>
  </si>
  <si>
    <t>Вторичная хирургическая обработка*</t>
  </si>
  <si>
    <t>Снятие швов с раны*</t>
  </si>
  <si>
    <t>Туалет ран, асептическая повязка*</t>
  </si>
  <si>
    <t>Пункция суставов*</t>
  </si>
  <si>
    <t>Контрольное рентгенологическое обследование*</t>
  </si>
  <si>
    <t>Повторная репозиция при переломах со смещением костных отломков*</t>
  </si>
  <si>
    <t>Выписка дубликата листка нетрудоспособности*</t>
  </si>
  <si>
    <t>Подготовка и выдача справки для страховых компаний</t>
  </si>
  <si>
    <t>Профилактический осмотр Врача -терапевта КЭК на оружие</t>
  </si>
  <si>
    <t>Исследование полей зрения (1 глаз)</t>
  </si>
  <si>
    <t>Гастроэнтерологический профиль</t>
  </si>
  <si>
    <t>Неврологический профиль</t>
  </si>
  <si>
    <t>Первичная  хирургическая обработка раны (без наложения шва)</t>
  </si>
  <si>
    <t>Первичная  хирургическая обработка раны (с наложением шва)</t>
  </si>
  <si>
    <t>Прививка (имунопрофилактика)</t>
  </si>
  <si>
    <t>Профилактический осмотр Врач-уролог</t>
  </si>
  <si>
    <t>Профилактический осмотр Врач-эндокринолог</t>
  </si>
  <si>
    <t>ГБУЗ   "Областная клиническая больница №  3"</t>
  </si>
  <si>
    <t>Введение, удаление и замена имплантата</t>
  </si>
  <si>
    <t xml:space="preserve">Предрейсовые, послерейсовые осмотры </t>
  </si>
  <si>
    <t>Послерейсовый осмотр 1 час</t>
  </si>
  <si>
    <t>Оформление первичной медицинской документации при проведении периодических мед. осмотров</t>
  </si>
  <si>
    <t>Шифр</t>
  </si>
  <si>
    <t>Профилактический осмотр Врач-нарколог</t>
  </si>
  <si>
    <t>Профилактический осмотр Врач-психиатр</t>
  </si>
  <si>
    <t>Профилактический осмотр Врач-оториноларинголог</t>
  </si>
  <si>
    <t>Консультативный прием врача (первичный)</t>
  </si>
  <si>
    <t>Консультативный прием врача (повторный)</t>
  </si>
  <si>
    <t>Внутривенное капельное введение раствора (без ст-ти медикаментов)</t>
  </si>
  <si>
    <t>Пребывание больного в 1 мест.палате повышенной комфортности  с предоставлением сервисных услуг, в т.ч. НДС</t>
  </si>
  <si>
    <t>Пребывание больного в 1 мест.палате повышенной комфортности  с предоставлением сервисных услуг (стоимость пребывания, при нахождении в палате от 1 до 3-х ч.), в т.ч. НДС</t>
  </si>
  <si>
    <t>Пункция верхнечелюстной пазухи</t>
  </si>
  <si>
    <t>Прижигание сосуда</t>
  </si>
  <si>
    <t>Контроль качества оказания медицинских услуг (1 амб.карта)</t>
  </si>
  <si>
    <t>Авторефрактометрия</t>
  </si>
  <si>
    <t>Ксерокс 1 страница (для сторонних лиц) 1 прогон</t>
  </si>
  <si>
    <t>Ксерокс 1 страница (для сотрудников) 1 прогон</t>
  </si>
  <si>
    <t>Стерилизация инструментов (1 набор), в т.ч. НДС</t>
  </si>
  <si>
    <t>Стерилизация белья (1 крафт-пакет), в т.ч. НДС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</si>
  <si>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</si>
  <si>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</si>
  <si>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доцента, к.м.н., д.м.н. (повторный)</t>
  </si>
  <si>
    <t>Консультативный прием врача высшей квалификац.категории, зав.отделением (повторный)</t>
  </si>
  <si>
    <t>Консультативный прием врача  доцента, к.м.н., д.м.н. (первичный)</t>
  </si>
  <si>
    <t>Мед.пом. при укусе клеща (со стоим.иммуноглобулина на 1 чел.весом до 40 кг.)</t>
  </si>
  <si>
    <t>Мед.пом. при укусе клеща (со стоим.иммуноглобулина на 1 чел.весом до 50 кг.)</t>
  </si>
  <si>
    <t>Мед.пом. при укусе клеща (со стоим.иммуноглобулина на 1 чел.весом до 60 кг.)</t>
  </si>
  <si>
    <t>Мед.пом. при укусе клеща (со стоим.иммуноглобулина на 1 чел.весом до 70 кг.)</t>
  </si>
  <si>
    <t>Мед.пом. при укусе клеща (со стоим.иммуноглобулина на 1 чел.весом до 80 кг.)</t>
  </si>
  <si>
    <t>Мед.пом. при укусе клеща (со стоим.иммуноглобулина на 1 чел.весом до 90 кг.)</t>
  </si>
  <si>
    <t>Мед.пом. при укусе клеща (со стоим.иммуноглобулина на 1 чел.весом до 100 кг.)</t>
  </si>
  <si>
    <t>Мед.пом. при укусе клеща (со стоим.иммуноглобулина на 1 чел.весом до 111 кг.)</t>
  </si>
  <si>
    <t>Мед.пом. при укусе клеща (со стоим.иммуноглобулина на 1 чел.весом до 120 кг.)</t>
  </si>
  <si>
    <t>Отделение оториноларингологическое</t>
  </si>
  <si>
    <t>Цена,
руб.</t>
  </si>
  <si>
    <t>Лечение хронического тонзиллита с применением аппарата "Тонзиллор-2"</t>
  </si>
  <si>
    <t>Лечение хронического тонзиллита с применением аппарата "Тонзиллор-3ММ"</t>
  </si>
  <si>
    <t>Аэрозольная терапия ЛОР-органов с ультразвуковой кавитацией (УЗОЛ-01-"Ч")</t>
  </si>
  <si>
    <t>Аэрозольная терапия ЛОР-органов с ультразвуковой кавитацией (Тонзиллор-3ММ)</t>
  </si>
  <si>
    <t>Удаление серных пробок (1 ухо)</t>
  </si>
  <si>
    <t>Метросальпингография (без стоимости снимков и урографина)</t>
  </si>
  <si>
    <t>Радиопунктура шейки матки ("Фотек")</t>
  </si>
  <si>
    <t>Радиоволновая коагуляция эрозии шейки матки, эндометриоз, цервикоз ("Фотек")</t>
  </si>
  <si>
    <t>Радиоволновая биопсия  ("Фотек")</t>
  </si>
  <si>
    <t>Лечение стрессового недержания мочи (безоперационный инъекционный способ гиалуроновым полимером) включая стоимость препарата и анестезии</t>
  </si>
  <si>
    <t>Эндоларингиальные вливания</t>
  </si>
  <si>
    <t>Промывание носоглотки по Белоголовому</t>
  </si>
  <si>
    <t>Профилактические осмотры</t>
  </si>
  <si>
    <t>Профилактический осмотр Врач-терапевт (председатель комиссии)</t>
  </si>
  <si>
    <t>Профилактический осмотр Врач-стоматолог</t>
  </si>
  <si>
    <t>Профилактический осмотр Врач-уролог (включая забор мазка)</t>
  </si>
  <si>
    <t>Профилактический осмотр Врач-офтальмолог (для пациентов до 40 лет, без проведения тонометрии)</t>
  </si>
  <si>
    <t>Профилактический осмотр Врач-офтальмолог (для пациентов после 40 лет, с проведением тонометрии)</t>
  </si>
  <si>
    <t xml:space="preserve">Профилактический осмотр Врач-акушер-гинеколог </t>
  </si>
  <si>
    <t>Профилактический осмотр Врач-акушер-гинеколог (включая забор мазка)</t>
  </si>
  <si>
    <t>Оформление первичной медицинской документации при проведении периодических медицинских осмотров</t>
  </si>
  <si>
    <t>Взятие мазка одноразовыми материалами у женщин</t>
  </si>
  <si>
    <t>Взятие мазка одноразовыми материалами у мужчин</t>
  </si>
  <si>
    <t>Соскоб из уретры</t>
  </si>
  <si>
    <t>Уретроцистоскопия</t>
  </si>
  <si>
    <t>Циркумцизио</t>
  </si>
  <si>
    <t>Френулопластика крайней плоти</t>
  </si>
  <si>
    <t>Отделение хирургическое</t>
  </si>
  <si>
    <t xml:space="preserve">Отделение </t>
  </si>
  <si>
    <t>ПОЛИКЛИНИКА</t>
  </si>
  <si>
    <t>1.1</t>
  </si>
  <si>
    <t xml:space="preserve"> Шифр
услуги</t>
  </si>
  <si>
    <t>1.2</t>
  </si>
  <si>
    <t>Отделение терапевтическое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</si>
  <si>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</si>
  <si>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</si>
  <si>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</si>
  <si>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</si>
  <si>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</si>
  <si>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</si>
  <si>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</si>
  <si>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</si>
  <si>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</si>
  <si>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</si>
  <si>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</si>
  <si>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</si>
  <si>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</si>
  <si>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</si>
  <si>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</si>
  <si>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</si>
  <si>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Отделение офтальмологическое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</si>
  <si>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</si>
  <si>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</si>
  <si>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</si>
  <si>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</si>
  <si>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</si>
  <si>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</si>
  <si>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</si>
  <si>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</si>
  <si>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</si>
  <si>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</si>
  <si>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</si>
  <si>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</si>
  <si>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</si>
  <si>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</si>
  <si>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</si>
  <si>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</si>
  <si>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</si>
  <si>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</si>
  <si>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</si>
  <si>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</si>
  <si>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</si>
  <si>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</si>
  <si>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</si>
  <si>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</si>
  <si>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</si>
  <si>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</si>
  <si>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</si>
  <si>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</si>
  <si>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</si>
  <si>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</si>
  <si>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</si>
  <si>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</si>
  <si>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1.5.12</t>
  </si>
  <si>
    <t>1.5.16</t>
  </si>
  <si>
    <t>1.5.17</t>
  </si>
  <si>
    <t>1.5.18</t>
  </si>
  <si>
    <t>1.5.19</t>
  </si>
  <si>
    <t>1.5.20</t>
  </si>
  <si>
    <t>Отделение неврологическое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</si>
  <si>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</si>
  <si>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</si>
  <si>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</si>
  <si>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</si>
  <si>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</si>
  <si>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</si>
  <si>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</si>
  <si>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</si>
  <si>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</si>
  <si>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</si>
  <si>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</si>
  <si>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Отделение эндокринологическое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</si>
  <si>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</si>
  <si>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</si>
  <si>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</si>
  <si>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</si>
  <si>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</si>
  <si>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</si>
  <si>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</si>
  <si>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</si>
  <si>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</si>
  <si>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Кабинет кардиологический</t>
  </si>
  <si>
    <t>1.8</t>
  </si>
  <si>
    <t>1.8.1</t>
  </si>
  <si>
    <t>1.8.2</t>
  </si>
  <si>
    <t>1.8.3</t>
  </si>
  <si>
    <t>1.8.4</t>
  </si>
  <si>
    <t>1.8.5</t>
  </si>
  <si>
    <t>1.8.6</t>
  </si>
  <si>
    <t>Кабинет ревматологический</t>
  </si>
  <si>
    <t>1.9</t>
  </si>
  <si>
    <t>1.9.1</t>
  </si>
  <si>
    <t>1.9.2</t>
  </si>
  <si>
    <t>1.9.3</t>
  </si>
  <si>
    <t>1.9.4</t>
  </si>
  <si>
    <t>1.9.5</t>
  </si>
  <si>
    <t>1.9.6</t>
  </si>
  <si>
    <t>1.10</t>
  </si>
  <si>
    <t xml:space="preserve">Кабинет гастроэнтерологический </t>
  </si>
  <si>
    <t>1.10.1</t>
  </si>
  <si>
    <t>1.10.2</t>
  </si>
  <si>
    <t>1.10.3</t>
  </si>
  <si>
    <t>1.10.4</t>
  </si>
  <si>
    <t>1.10.5</t>
  </si>
  <si>
    <t>1.10.6</t>
  </si>
  <si>
    <t>1.11</t>
  </si>
  <si>
    <t>1.11.1</t>
  </si>
  <si>
    <t>1.11.2</t>
  </si>
  <si>
    <t>1.11.3</t>
  </si>
  <si>
    <t>1.11.4</t>
  </si>
  <si>
    <t>1.11.5</t>
  </si>
  <si>
    <t>1.11.6</t>
  </si>
  <si>
    <t>1.12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</si>
  <si>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</si>
  <si>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</si>
  <si>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</si>
  <si>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</si>
  <si>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</si>
  <si>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</si>
  <si>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</si>
  <si>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</si>
  <si>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</si>
  <si>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</si>
  <si>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1.12.11</t>
  </si>
  <si>
    <t>1.12.12</t>
  </si>
  <si>
    <t xml:space="preserve">Кабинет психотерапевтический </t>
  </si>
  <si>
    <t>1.13</t>
  </si>
  <si>
    <t>Кабинет инфекционных заболеваний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</si>
  <si>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</si>
  <si>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</si>
  <si>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</si>
  <si>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</si>
  <si>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</si>
  <si>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</si>
  <si>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</si>
  <si>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</si>
  <si>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1.13.9</t>
  </si>
  <si>
    <t>1.13.10</t>
  </si>
  <si>
    <t>1.14</t>
  </si>
  <si>
    <t>Кабинет нейрофизиологический</t>
  </si>
  <si>
    <t>1.14.1</t>
  </si>
  <si>
    <t>1.14.2</t>
  </si>
  <si>
    <t>1.14.3</t>
  </si>
  <si>
    <t>1.14.4</t>
  </si>
  <si>
    <t>1.14.5</t>
  </si>
  <si>
    <t>1.14.6</t>
  </si>
  <si>
    <t>Кабинет сосудистой хирургии</t>
  </si>
  <si>
    <t>1.15</t>
  </si>
  <si>
    <t>1.15.1</t>
  </si>
  <si>
    <t>1.15.2</t>
  </si>
  <si>
    <t>1.15.3</t>
  </si>
  <si>
    <t>1.15.4</t>
  </si>
  <si>
    <t>1.15.5</t>
  </si>
  <si>
    <t>1.15.6</t>
  </si>
  <si>
    <t>Кабинет челюстно-лицевой хирургии</t>
  </si>
  <si>
    <t>1.16</t>
  </si>
  <si>
    <t>1.16.1</t>
  </si>
  <si>
    <t>1.16.2</t>
  </si>
  <si>
    <t>1.16.3</t>
  </si>
  <si>
    <t>1.16.4</t>
  </si>
  <si>
    <t>1.16.5</t>
  </si>
  <si>
    <t>1.16.6</t>
  </si>
  <si>
    <t>1.17</t>
  </si>
  <si>
    <t>Кабинет нейрохирургический</t>
  </si>
  <si>
    <t>1.17.1</t>
  </si>
  <si>
    <t>1.17.2</t>
  </si>
  <si>
    <t>1.17.3</t>
  </si>
  <si>
    <t>1.17.4</t>
  </si>
  <si>
    <t>1.17.5</t>
  </si>
  <si>
    <t>1.17.6</t>
  </si>
  <si>
    <t>1.18</t>
  </si>
  <si>
    <t>1.18.1</t>
  </si>
  <si>
    <t>1.18.2</t>
  </si>
  <si>
    <t>1.19</t>
  </si>
  <si>
    <t>1.19.2</t>
  </si>
  <si>
    <t>1.19.3</t>
  </si>
  <si>
    <t>1.19.4</t>
  </si>
  <si>
    <t>1.19.5</t>
  </si>
  <si>
    <t>1.19.6</t>
  </si>
  <si>
    <t>1.19.9</t>
  </si>
  <si>
    <t>1.19.10</t>
  </si>
  <si>
    <t>1.19.11</t>
  </si>
  <si>
    <t>1.19.12</t>
  </si>
  <si>
    <t>Стоимость пребывания 1 койко-дня в отделении</t>
  </si>
  <si>
    <t>1.20</t>
  </si>
  <si>
    <t>1.20.1</t>
  </si>
  <si>
    <t>1.20.2</t>
  </si>
  <si>
    <t>1.20.3</t>
  </si>
  <si>
    <t>1.20.4</t>
  </si>
  <si>
    <t>1.20.5</t>
  </si>
  <si>
    <t>1.20.6</t>
  </si>
  <si>
    <t>1.20.7</t>
  </si>
  <si>
    <t>1.20.8</t>
  </si>
  <si>
    <t>1.20.9</t>
  </si>
  <si>
    <t>1.20.10</t>
  </si>
  <si>
    <t>1.20.11</t>
  </si>
  <si>
    <t>1.20.12</t>
  </si>
  <si>
    <t>1.20.13</t>
  </si>
  <si>
    <t>1.20.14</t>
  </si>
  <si>
    <t>1.20.15</t>
  </si>
  <si>
    <t>1.20.16</t>
  </si>
  <si>
    <t>1.20.17</t>
  </si>
  <si>
    <t>1.20.18</t>
  </si>
  <si>
    <t>1.20.19</t>
  </si>
  <si>
    <t>1.20.20</t>
  </si>
  <si>
    <t>1.20.21</t>
  </si>
  <si>
    <t>1.20.22</t>
  </si>
  <si>
    <t>1.21</t>
  </si>
  <si>
    <t>1.21.1</t>
  </si>
  <si>
    <t>1.21.2</t>
  </si>
  <si>
    <t>1.21.3</t>
  </si>
  <si>
    <t>1.21.4</t>
  </si>
  <si>
    <t>1.21.5</t>
  </si>
  <si>
    <t>1.21.6</t>
  </si>
  <si>
    <t>1.21.7</t>
  </si>
  <si>
    <t>1.21.8</t>
  </si>
  <si>
    <t>1.21.9</t>
  </si>
  <si>
    <t>1.21.10</t>
  </si>
  <si>
    <t>1.21.11</t>
  </si>
  <si>
    <t>1.21.12</t>
  </si>
  <si>
    <t>1.21.13</t>
  </si>
  <si>
    <t>1.21.14</t>
  </si>
  <si>
    <t>1.21.15</t>
  </si>
  <si>
    <t>1.21.16</t>
  </si>
  <si>
    <t>1.21.17</t>
  </si>
  <si>
    <t>1.21.18</t>
  </si>
  <si>
    <t>1.21.19</t>
  </si>
  <si>
    <t>1.21.20</t>
  </si>
  <si>
    <t>1.21.22</t>
  </si>
  <si>
    <t>* Примечание: Для физических лиц, не имеющих полиса ОМС, обратившихся повторно</t>
  </si>
  <si>
    <t>1.22</t>
  </si>
  <si>
    <t>Отделение медицинской профилактики</t>
  </si>
  <si>
    <t>Хирургическое отделение № 4</t>
  </si>
  <si>
    <t>Консультативный прием врача-невролога-рефлексотерапевта (первичный)</t>
  </si>
  <si>
    <t>Консультативный прием врача-невролога-рефлексотерапевта (повторный)</t>
  </si>
  <si>
    <t>Консультативный прием врача-маммолога (первичный)</t>
  </si>
  <si>
    <t>Консультативный прием врача-маммолога (повторный)</t>
  </si>
  <si>
    <t>Стоимость 1 койко-дня</t>
  </si>
  <si>
    <t>Профилактический осмотр Врача-терапевта (председатель комиссии)</t>
  </si>
  <si>
    <t>Профилактический осмотр Врача-профпатолога</t>
  </si>
  <si>
    <t>Профилактический осмотр Врача-невролога</t>
  </si>
  <si>
    <t>Забор биологического материала на бактериологическое исследование из зева и носа</t>
  </si>
  <si>
    <t>Взятие мазка одноразовыми материалами у женщин на цитологическое исследование (для профосмотров)</t>
  </si>
  <si>
    <t>I категории</t>
  </si>
  <si>
    <t>II категории</t>
  </si>
  <si>
    <t>III категории</t>
  </si>
  <si>
    <t>IY категории</t>
  </si>
  <si>
    <t>Гистероскопия (с использованием видеостойки "К.Storz")</t>
  </si>
  <si>
    <t>Комплексное противоспалительное лечение</t>
  </si>
  <si>
    <t>Искусственный аборт до 10 недель беременности (в т.ч.мини-аборт)</t>
  </si>
  <si>
    <t>Искусственный аборт до 10 недель беременности (в т.ч.мини-аборт) с техническими сложностями</t>
  </si>
  <si>
    <t>Искусственный аборт до 11-12 недель беременности (в т.ч.мини-аборт)</t>
  </si>
  <si>
    <t>Искусственный аборт до 11-12 недель беременности (в т.ч.мини-аборт) с техническими сложностями</t>
  </si>
  <si>
    <t>Диагностическое выскабливание</t>
  </si>
  <si>
    <t>Проведение медикаментозного аборта с пребыванием в отделении хирургии № 4 (3 часа)</t>
  </si>
  <si>
    <t>Проведение медикаментозного аборта препаратом "мифегин" с пребыванием в отделении хирургии № 4 (3 часа)</t>
  </si>
  <si>
    <t>Введение, удаление ВМС  (без ст-ти ВМС)</t>
  </si>
  <si>
    <t>Аспирационная биопсия (забор)</t>
  </si>
  <si>
    <t>Местное лечение (ванночки)</t>
  </si>
  <si>
    <t>Орошение полости матки лекарственными смесями</t>
  </si>
  <si>
    <t>Внутривенное капельное введение р-ра  (без ст-ти медикаментов)</t>
  </si>
  <si>
    <t>Внутриэндометриальное введение антибиотиков</t>
  </si>
  <si>
    <t>Забор биологического материала на ПЦР-исследование</t>
  </si>
  <si>
    <t>Забор биологического материала на цитологическое исследование</t>
  </si>
  <si>
    <t>Комбинированная анестезия в условиях амбулаторной клиники</t>
  </si>
  <si>
    <t>Радиоволновая склеротерапия ("Фотек")</t>
  </si>
  <si>
    <t>Удаление телеангиэктазии ("Фотек")</t>
  </si>
  <si>
    <t>Удаление кератомы, папиломы, кондиломы, ксантомы, невуса ("Фотек")</t>
  </si>
  <si>
    <t>Конизация шейки матки, с элементами пластики</t>
  </si>
  <si>
    <t>Удаление папиллом аногенитальной области ("Фотек")</t>
  </si>
  <si>
    <t>Удаление жировиков ("Фотек")</t>
  </si>
  <si>
    <t>Рассечение синехий вульвы ("Фотек")</t>
  </si>
  <si>
    <t>Удаление полипов цервикального канала, кондилом вульвы,  влагалища, промежности ("Фотек")</t>
  </si>
  <si>
    <t>Аурикулярная рефлексотерапия</t>
  </si>
  <si>
    <t>Постизометрическая релаксация для скелетной мышцы</t>
  </si>
  <si>
    <t>Введение, удаление и замена имплантата (с учетом цены за препарат)</t>
  </si>
  <si>
    <t>Электрокардиограмма (снимки + описание)</t>
  </si>
  <si>
    <t>Акупунктура (иглорефлексотерапия)</t>
  </si>
  <si>
    <t>Фармакопунктура (обкалывание триггерных точек, без стоимости дипроспана/хондрогарда)</t>
  </si>
  <si>
    <t>Рефлексотерапия (точечный массаж) полынными сигарами</t>
  </si>
  <si>
    <t>Паравертебральная блокада при болевом синдроме (без стоимости дипроспана)</t>
  </si>
  <si>
    <t>Лечебный массаж позвоночника (шейный, грудной, поясничный отд.) подготовка к мануальной терапии</t>
  </si>
  <si>
    <t>Массаж головы</t>
  </si>
  <si>
    <t>Мануальная терапия с проведением лечебных манипуляций на одном из отд.позвоночника</t>
  </si>
  <si>
    <t>1.23</t>
  </si>
  <si>
    <t>1.23.1</t>
  </si>
  <si>
    <t>1.23.2</t>
  </si>
  <si>
    <t>1.23.3</t>
  </si>
  <si>
    <t>1.23.4</t>
  </si>
  <si>
    <t>1.23.5</t>
  </si>
  <si>
    <t>1.23.6</t>
  </si>
  <si>
    <t>1.24</t>
  </si>
  <si>
    <t>1.24.1</t>
  </si>
  <si>
    <t>1.24.2</t>
  </si>
  <si>
    <t>1.24.3</t>
  </si>
  <si>
    <t>1.24.4</t>
  </si>
  <si>
    <t>1.24.5</t>
  </si>
  <si>
    <t>1.24.6</t>
  </si>
  <si>
    <t>1.24.7</t>
  </si>
  <si>
    <t>1.24.8</t>
  </si>
  <si>
    <t>1.24.9</t>
  </si>
  <si>
    <t>1.24.10</t>
  </si>
  <si>
    <t>1.24.11</t>
  </si>
  <si>
    <t>1.24.12.1</t>
  </si>
  <si>
    <t>1.24.12.2</t>
  </si>
  <si>
    <t>1.24.12.3</t>
  </si>
  <si>
    <t>1.24.12.4</t>
  </si>
  <si>
    <t>1.24.12.5</t>
  </si>
  <si>
    <t>1.24.12.6</t>
  </si>
  <si>
    <t>1.24.12.7</t>
  </si>
  <si>
    <t>1.24.12.8</t>
  </si>
  <si>
    <t>1.24.12.9</t>
  </si>
  <si>
    <t>1.24.12.10</t>
  </si>
  <si>
    <t>1.24.12.11</t>
  </si>
  <si>
    <t>1.24.12.12</t>
  </si>
  <si>
    <t>1.24.12.13</t>
  </si>
  <si>
    <t>1.24.13.1</t>
  </si>
  <si>
    <t>1.24.13.2</t>
  </si>
  <si>
    <t>1.24.13.3</t>
  </si>
  <si>
    <t>1.24.13.4</t>
  </si>
  <si>
    <t>1.24.15</t>
  </si>
  <si>
    <t>1.24.16</t>
  </si>
  <si>
    <t>1.24.17</t>
  </si>
  <si>
    <t>1.24.18</t>
  </si>
  <si>
    <t>1.24.19</t>
  </si>
  <si>
    <t>1.24.20</t>
  </si>
  <si>
    <t>1.24.21</t>
  </si>
  <si>
    <t>1.24.22</t>
  </si>
  <si>
    <t>1.24.24</t>
  </si>
  <si>
    <t>1.24.25</t>
  </si>
  <si>
    <t>1.24.26</t>
  </si>
  <si>
    <t>1.24.27</t>
  </si>
  <si>
    <t>1.24.28</t>
  </si>
  <si>
    <t>1.24.29</t>
  </si>
  <si>
    <t>1.24.30</t>
  </si>
  <si>
    <t>1.24.31</t>
  </si>
  <si>
    <t>1.24.32</t>
  </si>
  <si>
    <t>1.24.33</t>
  </si>
  <si>
    <t>1.24.34</t>
  </si>
  <si>
    <t>1.24.35</t>
  </si>
  <si>
    <t>1.24.36</t>
  </si>
  <si>
    <t>1.24.37</t>
  </si>
  <si>
    <t>1.24.38</t>
  </si>
  <si>
    <t>1.24.39</t>
  </si>
  <si>
    <t>1.24.40</t>
  </si>
  <si>
    <t>1.24.41</t>
  </si>
  <si>
    <t>1.24.42</t>
  </si>
  <si>
    <t>1.24.43</t>
  </si>
  <si>
    <t>1.24.44</t>
  </si>
  <si>
    <t>1.24.45</t>
  </si>
  <si>
    <t>1.24.46</t>
  </si>
  <si>
    <t>1.24.47</t>
  </si>
  <si>
    <t>1.24.48</t>
  </si>
  <si>
    <t xml:space="preserve">Постановка очистительной клизмы </t>
  </si>
  <si>
    <t>Постановка очистительной клизмы  (без расходных материалов)</t>
  </si>
  <si>
    <t>Процедурный кабинет</t>
  </si>
  <si>
    <t>Общеполиклинический медицинский персонал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</si>
  <si>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</si>
  <si>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</si>
  <si>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</si>
  <si>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</si>
  <si>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</si>
  <si>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</si>
  <si>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</si>
  <si>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</si>
  <si>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</si>
  <si>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</si>
  <si>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</si>
  <si>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</si>
  <si>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Дневной стационар</t>
  </si>
  <si>
    <t xml:space="preserve">Пример </t>
  </si>
  <si>
    <t xml:space="preserve">Индивидуальный порядковый шифр отделения </t>
  </si>
  <si>
    <t>Услуги оказываемые в отделении</t>
  </si>
  <si>
    <t>Порядок присвоения шифров для отделений поликлиники</t>
  </si>
  <si>
    <r>
      <t>1.</t>
    </r>
    <r>
      <rPr>
        <sz val="12"/>
        <color indexed="10"/>
        <rFont val="Times New Roman"/>
        <family val="1"/>
        <charset val="204"/>
      </rPr>
      <t>*</t>
    </r>
  </si>
  <si>
    <r>
      <t>1.</t>
    </r>
    <r>
      <rPr>
        <sz val="12"/>
        <color rgb="FFFF0000"/>
        <rFont val="Times New Roman"/>
        <family val="1"/>
        <charset val="204"/>
      </rPr>
      <t>3</t>
    </r>
  </si>
  <si>
    <r>
      <t>1.*.</t>
    </r>
    <r>
      <rPr>
        <sz val="12"/>
        <color indexed="10"/>
        <rFont val="Times New Roman"/>
        <family val="1"/>
        <charset val="204"/>
      </rPr>
      <t>1 - …</t>
    </r>
  </si>
  <si>
    <t>1.19.1</t>
  </si>
  <si>
    <t>1.19.7.1</t>
  </si>
  <si>
    <t>1.19.7.2</t>
  </si>
  <si>
    <t>1.19.7.3</t>
  </si>
  <si>
    <t>1.19.7.4</t>
  </si>
  <si>
    <t>1.19.7.5</t>
  </si>
  <si>
    <t>1.19.7.6</t>
  </si>
  <si>
    <r>
      <t>1.*.</t>
    </r>
    <r>
      <rPr>
        <sz val="12"/>
        <color indexed="10"/>
        <rFont val="Times New Roman"/>
        <family val="1"/>
        <charset val="204"/>
      </rPr>
      <t>1</t>
    </r>
  </si>
  <si>
    <r>
      <t>1.*.</t>
    </r>
    <r>
      <rPr>
        <sz val="12"/>
        <color indexed="10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</si>
  <si>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</si>
  <si>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</si>
  <si>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</si>
  <si>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</si>
  <si>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t>Данные шифры для всех отделений поликлиники</t>
  </si>
  <si>
    <r>
      <t>1.3.</t>
    </r>
    <r>
      <rPr>
        <sz val="12"/>
        <color indexed="10"/>
        <rFont val="Times New Roman"/>
        <family val="1"/>
        <charset val="204"/>
      </rPr>
      <t>13</t>
    </r>
  </si>
  <si>
    <r>
      <t>1.*.</t>
    </r>
    <r>
      <rPr>
        <sz val="12"/>
        <color indexed="10"/>
        <rFont val="Times New Roman"/>
        <family val="1"/>
        <charset val="204"/>
      </rPr>
      <t>1.1 - …</t>
    </r>
  </si>
  <si>
    <t>Услуги аналогичные по выполнению, но проводимые на разные органы или части тела, либо подходящие под одну категорию</t>
  </si>
  <si>
    <r>
      <t>1.3.</t>
    </r>
    <r>
      <rPr>
        <sz val="12"/>
        <color indexed="10"/>
        <rFont val="Times New Roman"/>
        <family val="1"/>
        <charset val="204"/>
      </rPr>
      <t>8.2</t>
    </r>
  </si>
  <si>
    <r>
      <t>1.24.</t>
    </r>
    <r>
      <rPr>
        <sz val="12"/>
        <color rgb="FFFF0000"/>
        <rFont val="Times New Roman"/>
        <family val="1"/>
        <charset val="204"/>
      </rPr>
      <t>1…-10</t>
    </r>
  </si>
  <si>
    <t xml:space="preserve">Консультативные приемы </t>
  </si>
  <si>
    <t>Профилактические осмотры отделения хирургического № 4</t>
  </si>
  <si>
    <r>
      <t>1.24.</t>
    </r>
    <r>
      <rPr>
        <sz val="12"/>
        <color rgb="FFFF0000"/>
        <rFont val="Times New Roman"/>
        <family val="1"/>
        <charset val="204"/>
      </rPr>
      <t>13…-….</t>
    </r>
  </si>
  <si>
    <r>
      <t>1.24.</t>
    </r>
    <r>
      <rPr>
        <sz val="12"/>
        <color rgb="FFFF0000"/>
        <rFont val="Times New Roman"/>
        <family val="1"/>
        <charset val="204"/>
      </rPr>
      <t>12.1..-1.13</t>
    </r>
  </si>
  <si>
    <t>Офтальмотонометрия по Маклакову (контактная)</t>
  </si>
  <si>
    <t>Проверка остроты зрения</t>
  </si>
  <si>
    <t>Скиаскопия</t>
  </si>
  <si>
    <t>Определение объема аккомодации</t>
  </si>
  <si>
    <t>Исследование бинокулярного зрения</t>
  </si>
  <si>
    <t>Проверка цветоощущения</t>
  </si>
  <si>
    <t xml:space="preserve">Биомикроскопия сред глаза </t>
  </si>
  <si>
    <t>Офтальмоскопия (переднего отдела глаза)</t>
  </si>
  <si>
    <t>1.21.21.1</t>
  </si>
  <si>
    <t>1.21.21.2</t>
  </si>
  <si>
    <t>1.21.21.3</t>
  </si>
  <si>
    <t>1.21.21.4</t>
  </si>
  <si>
    <t>1.21.21.5</t>
  </si>
  <si>
    <t>1.21.21.6</t>
  </si>
  <si>
    <t>1.21.21.7</t>
  </si>
  <si>
    <t>1.21.21.8</t>
  </si>
  <si>
    <t>1.21.21.9</t>
  </si>
  <si>
    <t>Плановая профилактическая вакцинация от бешенства (включая стоимость 1 ампулы вакцины антирабической</t>
  </si>
  <si>
    <t>1.2.10</t>
  </si>
  <si>
    <t>1.4.25</t>
  </si>
  <si>
    <t>1.4.22</t>
  </si>
  <si>
    <t>Массаж век</t>
  </si>
  <si>
    <t>1.4.23</t>
  </si>
  <si>
    <t xml:space="preserve">Обследование на демодекоз (в т.ч. взятие материала) </t>
  </si>
  <si>
    <t>1.4.24</t>
  </si>
  <si>
    <t>Взятие бак.посева с конъюктивы  (1 глаз)</t>
  </si>
  <si>
    <t>Тонография</t>
  </si>
  <si>
    <t>1.4.26</t>
  </si>
  <si>
    <t>1.6.11</t>
  </si>
  <si>
    <t>1.7.9</t>
  </si>
  <si>
    <t>1.8.7</t>
  </si>
  <si>
    <t>1.9.7</t>
  </si>
  <si>
    <t>1.10.7</t>
  </si>
  <si>
    <t>1.11.7</t>
  </si>
  <si>
    <t>1.12.13</t>
  </si>
  <si>
    <t>1.13.11</t>
  </si>
  <si>
    <t>1.14.7</t>
  </si>
  <si>
    <t>1.15.7</t>
  </si>
  <si>
    <t>1.16.7</t>
  </si>
  <si>
    <t>1.17.7</t>
  </si>
  <si>
    <t>1.20.23</t>
  </si>
  <si>
    <t>1.1.1</t>
  </si>
  <si>
    <t>1.3.10</t>
  </si>
  <si>
    <t>Офтальмотонометрия (бесконтактная)</t>
  </si>
  <si>
    <t>1.1.15</t>
  </si>
  <si>
    <t>1.4.9</t>
  </si>
  <si>
    <t>1.4.27</t>
  </si>
  <si>
    <t>1.4.28</t>
  </si>
  <si>
    <t>1.4.29</t>
  </si>
  <si>
    <t>1.4.30</t>
  </si>
  <si>
    <t>1.4.31</t>
  </si>
  <si>
    <t>1.4.32</t>
  </si>
  <si>
    <t>1.5.15</t>
  </si>
  <si>
    <t>1.19.8.1</t>
  </si>
  <si>
    <t>1.19.8.2</t>
  </si>
  <si>
    <t>1.24.23</t>
  </si>
  <si>
    <t>1.24.49</t>
  </si>
  <si>
    <t>1.24.50</t>
  </si>
  <si>
    <t>1.24.51</t>
  </si>
  <si>
    <t>1.24.52</t>
  </si>
  <si>
    <t>1.24.14</t>
  </si>
  <si>
    <t>1.24.53</t>
  </si>
  <si>
    <t>1.24.54</t>
  </si>
  <si>
    <t>1.24.55</t>
  </si>
  <si>
    <t>1.24.56</t>
  </si>
  <si>
    <t>1.24.57</t>
  </si>
  <si>
    <t>1.24.58</t>
  </si>
  <si>
    <t>1.24.59</t>
  </si>
  <si>
    <t>1.24.60</t>
  </si>
  <si>
    <t>1.2.9</t>
  </si>
  <si>
    <t>1.3.8</t>
  </si>
  <si>
    <t>1.3.9</t>
  </si>
  <si>
    <t>1.3.11.1</t>
  </si>
  <si>
    <t>1.3.11.2</t>
  </si>
  <si>
    <t>1.3.11.3</t>
  </si>
  <si>
    <t>1.3.11.4</t>
  </si>
  <si>
    <t>1.3.11.5</t>
  </si>
  <si>
    <t>1.3.11.6</t>
  </si>
  <si>
    <t>1.3.11.7</t>
  </si>
  <si>
    <t>1.3.11.8</t>
  </si>
  <si>
    <t>1.3.11.9</t>
  </si>
  <si>
    <t>1.3.12.1</t>
  </si>
  <si>
    <t>1.3.12.2</t>
  </si>
  <si>
    <t>1.3.12.3</t>
  </si>
  <si>
    <t>1.3.12.4</t>
  </si>
  <si>
    <t>1.3.12.5</t>
  </si>
  <si>
    <t>1.3.12.6</t>
  </si>
  <si>
    <t>1.3.12.7</t>
  </si>
  <si>
    <t>1.3.12.8</t>
  </si>
  <si>
    <t>1.3.12.9</t>
  </si>
  <si>
    <t>1.3.12.10</t>
  </si>
  <si>
    <t>1.3.12.11</t>
  </si>
  <si>
    <t>1.3.12.12</t>
  </si>
  <si>
    <t>1.3.13</t>
  </si>
  <si>
    <t>1.3.14</t>
  </si>
  <si>
    <t>1.3.15</t>
  </si>
  <si>
    <t>1.4.33</t>
  </si>
  <si>
    <t>1.4.34</t>
  </si>
  <si>
    <t>1.5.11</t>
  </si>
  <si>
    <t>1.5.13</t>
  </si>
  <si>
    <t>1.5.14</t>
  </si>
  <si>
    <t>1.5.21</t>
  </si>
  <si>
    <t>1.5.22</t>
  </si>
  <si>
    <t>1.5.23</t>
  </si>
  <si>
    <t>1.5.24</t>
  </si>
  <si>
    <t>1.6.12</t>
  </si>
  <si>
    <t>1.7.10</t>
  </si>
  <si>
    <t>1.13.12</t>
  </si>
  <si>
    <t>1.20.24</t>
  </si>
  <si>
    <t>1.20.25</t>
  </si>
  <si>
    <t>1.22.1</t>
  </si>
  <si>
    <t>1.22.2</t>
  </si>
  <si>
    <t>1.22.3</t>
  </si>
  <si>
    <t>1.1.14</t>
  </si>
  <si>
    <t>1.1.16.1</t>
  </si>
  <si>
    <t>1.1.16.2</t>
  </si>
  <si>
    <t>1.1.17</t>
  </si>
  <si>
    <t>2.1.2</t>
  </si>
  <si>
    <r>
      <t>1.*.</t>
    </r>
    <r>
      <rPr>
        <sz val="12"/>
        <color rgb="FFFF0000"/>
        <rFont val="Times New Roman"/>
        <family val="1"/>
        <charset val="204"/>
      </rPr>
      <t>7</t>
    </r>
  </si>
  <si>
    <t>Профилактический осмотр</t>
  </si>
  <si>
    <t>Забор биологического материала на бактериологическое исследование из цервикального канала, уретры</t>
  </si>
  <si>
    <t>1.21.21</t>
  </si>
  <si>
    <t>Мед.пом. при укусе клеща (без стоимости иммуноглобулина)</t>
  </si>
  <si>
    <t xml:space="preserve">Внутривенная инъекция </t>
  </si>
  <si>
    <t>Конизация шейки матки ("Фотек")</t>
  </si>
  <si>
    <t>1.24.61.1</t>
  </si>
  <si>
    <t>Забор анализа крови из вены в вакуум.систему (1 пробирка)</t>
  </si>
  <si>
    <t>1.24.61.2</t>
  </si>
  <si>
    <t>Забор анализа крови из вены в вакуум.систему (2 пробирки)</t>
  </si>
  <si>
    <t>1.24.61.3</t>
  </si>
  <si>
    <t>Забор анализа крови из вены в вакуум.систему (3 пробирки)</t>
  </si>
  <si>
    <t>1.24.61.4</t>
  </si>
  <si>
    <t>Забор анализа крови из вены в вакуум.систему (4 пробирки)</t>
  </si>
  <si>
    <t>1.5.25</t>
  </si>
  <si>
    <t>Вестибулометрия</t>
  </si>
  <si>
    <t>ПРЕЙСКУРАНТ на 25.09.2018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</si>
</sst>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4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/>
    <xf numFmtId="0" fontId="7" fillId="0" borderId="0" xfId="0" applyFont="1" applyFill="1" applyBorder="1"/>
    <xf numFmtId="0" fontId="7" fillId="0" borderId="1" xfId="0" applyFont="1" applyFill="1" applyBorder="1"/>
    <xf numFmtId="0" fontId="9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Fill="1" applyBorder="1"/>
    <xf numFmtId="0" fontId="3" fillId="0" borderId="0" xfId="0" applyFont="1" applyFill="1"/>
    <xf numFmtId="0" fontId="3" fillId="0" borderId="0" xfId="0" applyFont="1" applyFill="1" applyBorder="1"/>
    <xf numFmtId="0" fontId="11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Alignment="1">
      <alignment horizontal="left" indent="3"/>
    </xf>
    <xf numFmtId="0" fontId="12" fillId="0" borderId="0" xfId="0" applyFont="1" applyFill="1" applyAlignment="1">
      <alignment horizontal="right"/>
    </xf>
    <xf numFmtId="0" fontId="11" fillId="0" borderId="0" xfId="2" applyFont="1" applyFill="1"/>
    <xf numFmtId="0" fontId="6" fillId="0" borderId="0" xfId="2" applyFont="1" applyFill="1"/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Border="1"/>
    <xf numFmtId="0" fontId="11" fillId="0" borderId="0" xfId="2" applyFont="1" applyFill="1" applyAlignment="1">
      <alignment horizontal="center"/>
    </xf>
    <xf numFmtId="0" fontId="12" fillId="0" borderId="0" xfId="2" applyFont="1" applyFill="1"/>
    <xf numFmtId="0" fontId="15" fillId="0" borderId="0" xfId="2" applyFont="1" applyFill="1"/>
    <xf numFmtId="0" fontId="10" fillId="0" borderId="0" xfId="2" applyFont="1" applyFill="1" applyBorder="1"/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7" fillId="0" borderId="2" xfId="0" applyFont="1" applyFill="1" applyBorder="1"/>
    <xf numFmtId="0" fontId="7" fillId="0" borderId="3" xfId="2" applyFont="1" applyFill="1" applyBorder="1"/>
    <xf numFmtId="0" fontId="7" fillId="0" borderId="4" xfId="2" applyFont="1" applyFill="1" applyBorder="1"/>
    <xf numFmtId="0" fontId="7" fillId="0" borderId="1" xfId="2" applyFont="1" applyFill="1" applyBorder="1"/>
    <xf numFmtId="0" fontId="8" fillId="0" borderId="4" xfId="2" applyFont="1" applyFill="1" applyBorder="1"/>
    <xf numFmtId="0" fontId="8" fillId="0" borderId="0" xfId="2" applyFont="1" applyFill="1"/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0" xfId="2" applyFont="1" applyFill="1"/>
    <xf numFmtId="0" fontId="7" fillId="0" borderId="4" xfId="2" applyFont="1" applyFill="1" applyBorder="1" applyAlignment="1"/>
    <xf numFmtId="0" fontId="7" fillId="0" borderId="1" xfId="2" applyFont="1" applyFill="1" applyBorder="1" applyAlignment="1"/>
    <xf numFmtId="0" fontId="7" fillId="0" borderId="1" xfId="2" applyFont="1" applyFill="1" applyBorder="1" applyAlignment="1">
      <alignment horizontal="left" wrapText="1"/>
    </xf>
    <xf numFmtId="0" fontId="7" fillId="0" borderId="4" xfId="2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/>
    </xf>
    <xf numFmtId="2" fontId="8" fillId="0" borderId="0" xfId="2" applyNumberFormat="1" applyFont="1" applyFill="1" applyBorder="1" applyAlignment="1">
      <alignment horizontal="center"/>
    </xf>
    <xf numFmtId="0" fontId="7" fillId="0" borderId="0" xfId="2" applyFont="1" applyFill="1" applyBorder="1"/>
    <xf numFmtId="0" fontId="8" fillId="0" borderId="0" xfId="2" applyFont="1" applyFill="1" applyBorder="1"/>
    <xf numFmtId="0" fontId="7" fillId="0" borderId="0" xfId="2" applyFont="1" applyFill="1" applyAlignment="1"/>
    <xf numFmtId="0" fontId="14" fillId="0" borderId="0" xfId="3" applyFont="1" applyFill="1"/>
    <xf numFmtId="0" fontId="14" fillId="0" borderId="0" xfId="3" applyFont="1" applyFill="1" applyAlignment="1">
      <alignment horizontal="left" indent="4"/>
    </xf>
    <xf numFmtId="0" fontId="14" fillId="0" borderId="0" xfId="3" applyFont="1" applyFill="1" applyAlignment="1">
      <alignment horizontal="center"/>
    </xf>
    <xf numFmtId="0" fontId="7" fillId="0" borderId="0" xfId="3" applyFont="1" applyFill="1"/>
    <xf numFmtId="0" fontId="7" fillId="0" borderId="2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7" fillId="0" borderId="2" xfId="2" applyFont="1" applyFill="1" applyBorder="1"/>
    <xf numFmtId="0" fontId="7" fillId="0" borderId="0" xfId="4" applyFont="1" applyFill="1"/>
    <xf numFmtId="4" fontId="7" fillId="0" borderId="0" xfId="4" applyNumberFormat="1" applyFont="1" applyFill="1"/>
    <xf numFmtId="4" fontId="7" fillId="0" borderId="0" xfId="0" applyNumberFormat="1" applyFont="1" applyFill="1"/>
    <xf numFmtId="0" fontId="9" fillId="0" borderId="0" xfId="0" applyFont="1" applyFill="1" applyBorder="1"/>
    <xf numFmtId="0" fontId="7" fillId="0" borderId="5" xfId="0" applyFont="1" applyFill="1" applyBorder="1"/>
    <xf numFmtId="0" fontId="7" fillId="0" borderId="2" xfId="2" applyFont="1" applyFill="1" applyBorder="1" applyAlignment="1">
      <alignment wrapText="1"/>
    </xf>
    <xf numFmtId="2" fontId="8" fillId="0" borderId="13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3" xfId="2" applyNumberFormat="1" applyFont="1" applyFill="1" applyBorder="1" applyAlignment="1">
      <alignment horizontal="center"/>
    </xf>
    <xf numFmtId="0" fontId="7" fillId="0" borderId="17" xfId="2" applyFont="1" applyFill="1" applyBorder="1"/>
    <xf numFmtId="2" fontId="8" fillId="0" borderId="18" xfId="2" applyNumberFormat="1" applyFont="1" applyFill="1" applyBorder="1" applyAlignment="1">
      <alignment horizontal="center"/>
    </xf>
    <xf numFmtId="0" fontId="7" fillId="0" borderId="20" xfId="2" applyFont="1" applyFill="1" applyBorder="1" applyAlignment="1">
      <alignment wrapText="1"/>
    </xf>
    <xf numFmtId="2" fontId="8" fillId="0" borderId="21" xfId="2" applyNumberFormat="1" applyFont="1" applyFill="1" applyBorder="1" applyAlignment="1">
      <alignment horizontal="center" vertical="center"/>
    </xf>
    <xf numFmtId="4" fontId="8" fillId="0" borderId="13" xfId="2" applyNumberFormat="1" applyFont="1" applyFill="1" applyBorder="1" applyAlignment="1">
      <alignment horizontal="center"/>
    </xf>
    <xf numFmtId="0" fontId="7" fillId="0" borderId="20" xfId="5" applyFont="1" applyFill="1" applyBorder="1"/>
    <xf numFmtId="0" fontId="7" fillId="0" borderId="5" xfId="5" applyFont="1" applyFill="1" applyBorder="1" applyAlignment="1">
      <alignment wrapText="1"/>
    </xf>
    <xf numFmtId="4" fontId="8" fillId="0" borderId="13" xfId="2" applyNumberFormat="1" applyFont="1" applyFill="1" applyBorder="1" applyAlignment="1">
      <alignment horizontal="center" vertical="center"/>
    </xf>
    <xf numFmtId="4" fontId="8" fillId="0" borderId="13" xfId="5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/>
    <xf numFmtId="2" fontId="8" fillId="0" borderId="18" xfId="2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/>
    </xf>
    <xf numFmtId="4" fontId="8" fillId="0" borderId="13" xfId="1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wrapText="1"/>
    </xf>
    <xf numFmtId="4" fontId="8" fillId="0" borderId="18" xfId="0" applyNumberFormat="1" applyFont="1" applyFill="1" applyBorder="1" applyAlignment="1">
      <alignment horizontal="center"/>
    </xf>
    <xf numFmtId="0" fontId="2" fillId="0" borderId="0" xfId="6"/>
    <xf numFmtId="0" fontId="7" fillId="0" borderId="0" xfId="6" applyFont="1"/>
    <xf numFmtId="0" fontId="16" fillId="0" borderId="0" xfId="6" applyFont="1" applyFill="1" applyAlignment="1">
      <alignment horizontal="center"/>
    </xf>
    <xf numFmtId="0" fontId="17" fillId="0" borderId="0" xfId="6" applyFont="1" applyAlignment="1">
      <alignment horizontal="center"/>
    </xf>
    <xf numFmtId="0" fontId="18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9" fillId="0" borderId="0" xfId="6" applyFont="1"/>
    <xf numFmtId="49" fontId="9" fillId="0" borderId="0" xfId="6" applyNumberFormat="1" applyFont="1" applyFill="1" applyBorder="1" applyAlignment="1">
      <alignment horizontal="center"/>
    </xf>
    <xf numFmtId="0" fontId="20" fillId="0" borderId="0" xfId="7" applyFont="1" applyAlignment="1" applyProtection="1">
      <alignment horizontal="left" indent="2"/>
    </xf>
    <xf numFmtId="0" fontId="7" fillId="0" borderId="0" xfId="6" applyFont="1" applyAlignment="1">
      <alignment horizontal="left" indent="2"/>
    </xf>
    <xf numFmtId="49" fontId="8" fillId="0" borderId="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15" fillId="0" borderId="0" xfId="2" applyNumberFormat="1" applyFont="1" applyFill="1" applyAlignment="1">
      <alignment horizontal="center"/>
    </xf>
    <xf numFmtId="49" fontId="7" fillId="0" borderId="12" xfId="2" applyNumberFormat="1" applyFont="1" applyFill="1" applyBorder="1" applyAlignment="1">
      <alignment horizontal="center"/>
    </xf>
    <xf numFmtId="49" fontId="7" fillId="0" borderId="15" xfId="2" applyNumberFormat="1" applyFont="1" applyFill="1" applyBorder="1" applyAlignment="1">
      <alignment horizontal="center"/>
    </xf>
    <xf numFmtId="0" fontId="7" fillId="0" borderId="22" xfId="2" applyFont="1" applyFill="1" applyBorder="1" applyAlignment="1">
      <alignment wrapText="1"/>
    </xf>
    <xf numFmtId="49" fontId="12" fillId="0" borderId="0" xfId="2" applyNumberFormat="1" applyFont="1" applyFill="1" applyAlignment="1">
      <alignment horizontal="center"/>
    </xf>
    <xf numFmtId="49" fontId="8" fillId="0" borderId="0" xfId="2" applyNumberFormat="1" applyFont="1" applyFill="1" applyAlignment="1">
      <alignment horizontal="center"/>
    </xf>
    <xf numFmtId="49" fontId="7" fillId="0" borderId="0" xfId="2" applyNumberFormat="1" applyFont="1" applyFill="1" applyAlignment="1">
      <alignment horizontal="center"/>
    </xf>
    <xf numFmtId="49" fontId="9" fillId="0" borderId="0" xfId="2" applyNumberFormat="1" applyFont="1" applyFill="1" applyAlignment="1">
      <alignment horizontal="center"/>
    </xf>
    <xf numFmtId="49" fontId="7" fillId="0" borderId="19" xfId="2" applyNumberFormat="1" applyFont="1" applyFill="1" applyBorder="1" applyAlignment="1">
      <alignment horizontal="center"/>
    </xf>
    <xf numFmtId="49" fontId="11" fillId="0" borderId="0" xfId="2" applyNumberFormat="1" applyFont="1" applyFill="1" applyAlignment="1">
      <alignment horizontal="center"/>
    </xf>
    <xf numFmtId="49" fontId="7" fillId="0" borderId="12" xfId="2" applyNumberFormat="1" applyFont="1" applyFill="1" applyBorder="1" applyAlignment="1">
      <alignment horizontal="center" vertical="center"/>
    </xf>
    <xf numFmtId="0" fontId="7" fillId="0" borderId="17" xfId="0" applyFont="1" applyFill="1" applyBorder="1"/>
    <xf numFmtId="49" fontId="7" fillId="0" borderId="15" xfId="2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7" fillId="0" borderId="0" xfId="8" applyFont="1" applyFill="1"/>
    <xf numFmtId="0" fontId="2" fillId="0" borderId="0" xfId="8" applyFill="1"/>
    <xf numFmtId="0" fontId="8" fillId="0" borderId="0" xfId="8" applyFont="1" applyFill="1"/>
    <xf numFmtId="0" fontId="7" fillId="0" borderId="26" xfId="2" applyFont="1" applyFill="1" applyBorder="1" applyAlignment="1">
      <alignment wrapText="1"/>
    </xf>
    <xf numFmtId="2" fontId="8" fillId="0" borderId="27" xfId="2" applyNumberFormat="1" applyFont="1" applyFill="1" applyBorder="1" applyAlignment="1">
      <alignment horizontal="center" vertical="center"/>
    </xf>
    <xf numFmtId="0" fontId="7" fillId="0" borderId="1" xfId="6" applyFont="1" applyFill="1" applyBorder="1"/>
    <xf numFmtId="0" fontId="7" fillId="0" borderId="17" xfId="8" applyFont="1" applyFill="1" applyBorder="1"/>
    <xf numFmtId="4" fontId="8" fillId="0" borderId="18" xfId="9" applyNumberFormat="1" applyFont="1" applyFill="1" applyBorder="1" applyAlignment="1">
      <alignment horizontal="center"/>
    </xf>
    <xf numFmtId="0" fontId="7" fillId="0" borderId="28" xfId="2" applyFont="1" applyFill="1" applyBorder="1"/>
    <xf numFmtId="2" fontId="8" fillId="0" borderId="27" xfId="2" applyNumberFormat="1" applyFont="1" applyFill="1" applyBorder="1" applyAlignment="1">
      <alignment horizontal="center"/>
    </xf>
    <xf numFmtId="0" fontId="7" fillId="0" borderId="2" xfId="6" applyFont="1" applyFill="1" applyBorder="1" applyAlignment="1">
      <alignment wrapText="1"/>
    </xf>
    <xf numFmtId="0" fontId="7" fillId="0" borderId="2" xfId="6" applyFont="1" applyFill="1" applyBorder="1"/>
    <xf numFmtId="0" fontId="7" fillId="0" borderId="5" xfId="8" applyFont="1" applyFill="1" applyBorder="1" applyAlignment="1">
      <alignment wrapText="1"/>
    </xf>
    <xf numFmtId="0" fontId="7" fillId="0" borderId="17" xfId="6" applyFont="1" applyFill="1" applyBorder="1" applyAlignment="1">
      <alignment wrapText="1"/>
    </xf>
    <xf numFmtId="0" fontId="8" fillId="0" borderId="0" xfId="8" applyFont="1" applyFill="1" applyBorder="1"/>
    <xf numFmtId="4" fontId="8" fillId="0" borderId="21" xfId="9" applyNumberFormat="1" applyFont="1" applyFill="1" applyBorder="1" applyAlignment="1">
      <alignment horizontal="center"/>
    </xf>
    <xf numFmtId="0" fontId="7" fillId="0" borderId="1" xfId="8" applyFont="1" applyFill="1" applyBorder="1"/>
    <xf numFmtId="0" fontId="7" fillId="0" borderId="0" xfId="8" applyFont="1" applyFill="1" applyBorder="1"/>
    <xf numFmtId="0" fontId="7" fillId="0" borderId="3" xfId="8" applyFont="1" applyFill="1" applyBorder="1"/>
    <xf numFmtId="0" fontId="7" fillId="0" borderId="5" xfId="8" applyFont="1" applyFill="1" applyBorder="1"/>
    <xf numFmtId="0" fontId="7" fillId="0" borderId="1" xfId="8" applyFont="1" applyFill="1" applyBorder="1" applyAlignment="1">
      <alignment wrapText="1"/>
    </xf>
    <xf numFmtId="4" fontId="8" fillId="0" borderId="13" xfId="11" applyNumberFormat="1" applyFont="1" applyFill="1" applyBorder="1" applyAlignment="1">
      <alignment horizontal="center" vertical="center"/>
    </xf>
    <xf numFmtId="4" fontId="8" fillId="0" borderId="13" xfId="9" applyNumberFormat="1" applyFont="1" applyFill="1" applyBorder="1" applyAlignment="1">
      <alignment horizontal="center" vertical="center"/>
    </xf>
    <xf numFmtId="0" fontId="7" fillId="0" borderId="32" xfId="8" applyFont="1" applyFill="1" applyBorder="1"/>
    <xf numFmtId="4" fontId="8" fillId="0" borderId="13" xfId="8" applyNumberFormat="1" applyFont="1" applyFill="1" applyBorder="1" applyAlignment="1">
      <alignment horizontal="center" vertical="center"/>
    </xf>
    <xf numFmtId="0" fontId="7" fillId="0" borderId="4" xfId="8" applyFont="1" applyFill="1" applyBorder="1"/>
    <xf numFmtId="0" fontId="7" fillId="0" borderId="20" xfId="8" applyFont="1" applyFill="1" applyBorder="1"/>
    <xf numFmtId="0" fontId="7" fillId="0" borderId="2" xfId="8" applyFont="1" applyFill="1" applyBorder="1" applyAlignment="1">
      <alignment vertical="center" wrapText="1"/>
    </xf>
    <xf numFmtId="4" fontId="8" fillId="0" borderId="21" xfId="8" applyNumberFormat="1" applyFont="1" applyFill="1" applyBorder="1" applyAlignment="1">
      <alignment horizontal="center" vertical="center"/>
    </xf>
    <xf numFmtId="0" fontId="7" fillId="0" borderId="2" xfId="8" applyFont="1" applyFill="1" applyBorder="1"/>
    <xf numFmtId="0" fontId="7" fillId="0" borderId="2" xfId="8" applyFont="1" applyFill="1" applyBorder="1" applyAlignment="1">
      <alignment wrapText="1"/>
    </xf>
    <xf numFmtId="0" fontId="7" fillId="0" borderId="2" xfId="8" applyFont="1" applyFill="1" applyBorder="1" applyAlignment="1">
      <alignment horizontal="left"/>
    </xf>
    <xf numFmtId="0" fontId="7" fillId="0" borderId="2" xfId="8" applyFont="1" applyFill="1" applyBorder="1" applyAlignment="1">
      <alignment horizontal="left" wrapText="1"/>
    </xf>
    <xf numFmtId="0" fontId="7" fillId="0" borderId="1" xfId="8" applyFont="1" applyFill="1" applyBorder="1" applyAlignment="1">
      <alignment horizontal="left" wrapText="1"/>
    </xf>
    <xf numFmtId="0" fontId="7" fillId="0" borderId="0" xfId="8" applyFont="1" applyFill="1" applyBorder="1" applyAlignment="1">
      <alignment horizontal="left" wrapText="1"/>
    </xf>
    <xf numFmtId="49" fontId="8" fillId="0" borderId="0" xfId="8" applyNumberFormat="1" applyFont="1" applyFill="1" applyAlignment="1">
      <alignment horizontal="center"/>
    </xf>
    <xf numFmtId="49" fontId="7" fillId="0" borderId="25" xfId="8" applyNumberFormat="1" applyFont="1" applyFill="1" applyBorder="1" applyAlignment="1">
      <alignment horizontal="center"/>
    </xf>
    <xf numFmtId="49" fontId="7" fillId="0" borderId="12" xfId="8" applyNumberFormat="1" applyFont="1" applyFill="1" applyBorder="1" applyAlignment="1">
      <alignment horizontal="center"/>
    </xf>
    <xf numFmtId="49" fontId="7" fillId="0" borderId="15" xfId="8" applyNumberFormat="1" applyFont="1" applyFill="1" applyBorder="1" applyAlignment="1">
      <alignment horizontal="center"/>
    </xf>
    <xf numFmtId="49" fontId="7" fillId="0" borderId="12" xfId="8" applyNumberFormat="1" applyFont="1" applyFill="1" applyBorder="1" applyAlignment="1">
      <alignment horizontal="center" vertical="center"/>
    </xf>
    <xf numFmtId="49" fontId="7" fillId="0" borderId="25" xfId="8" applyNumberFormat="1" applyFont="1" applyFill="1" applyBorder="1" applyAlignment="1">
      <alignment horizontal="center" vertical="center"/>
    </xf>
    <xf numFmtId="49" fontId="7" fillId="0" borderId="15" xfId="8" applyNumberFormat="1" applyFont="1" applyFill="1" applyBorder="1" applyAlignment="1">
      <alignment horizontal="center" vertical="center"/>
    </xf>
    <xf numFmtId="4" fontId="8" fillId="0" borderId="18" xfId="6" applyNumberFormat="1" applyFont="1" applyFill="1" applyBorder="1" applyAlignment="1">
      <alignment horizontal="center" vertical="center"/>
    </xf>
    <xf numFmtId="4" fontId="8" fillId="0" borderId="13" xfId="10" applyNumberFormat="1" applyFont="1" applyFill="1" applyBorder="1" applyAlignment="1">
      <alignment horizontal="center" vertical="center"/>
    </xf>
    <xf numFmtId="4" fontId="8" fillId="0" borderId="21" xfId="11" applyNumberFormat="1" applyFont="1" applyFill="1" applyBorder="1" applyAlignment="1">
      <alignment horizontal="center" vertical="center"/>
    </xf>
    <xf numFmtId="4" fontId="8" fillId="0" borderId="14" xfId="8" applyNumberFormat="1" applyFont="1" applyFill="1" applyBorder="1" applyAlignment="1">
      <alignment horizontal="center" vertical="center"/>
    </xf>
    <xf numFmtId="4" fontId="8" fillId="0" borderId="33" xfId="8" applyNumberFormat="1" applyFont="1" applyFill="1" applyBorder="1" applyAlignment="1">
      <alignment horizontal="center" vertical="center"/>
    </xf>
    <xf numFmtId="0" fontId="7" fillId="0" borderId="35" xfId="8" applyFont="1" applyFill="1" applyBorder="1" applyAlignment="1">
      <alignment horizontal="center"/>
    </xf>
    <xf numFmtId="49" fontId="7" fillId="0" borderId="23" xfId="2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0" fontId="16" fillId="0" borderId="0" xfId="0" applyFont="1"/>
    <xf numFmtId="0" fontId="8" fillId="0" borderId="0" xfId="0" applyFont="1"/>
    <xf numFmtId="0" fontId="8" fillId="0" borderId="36" xfId="0" applyFont="1" applyBorder="1" applyAlignment="1">
      <alignment horizontal="center" wrapText="1"/>
    </xf>
    <xf numFmtId="0" fontId="8" fillId="0" borderId="36" xfId="0" applyFont="1" applyBorder="1"/>
    <xf numFmtId="0" fontId="7" fillId="0" borderId="36" xfId="0" applyFont="1" applyBorder="1"/>
    <xf numFmtId="0" fontId="7" fillId="0" borderId="25" xfId="0" applyFont="1" applyBorder="1"/>
    <xf numFmtId="0" fontId="7" fillId="0" borderId="37" xfId="0" applyFont="1" applyBorder="1" applyAlignment="1">
      <alignment wrapText="1"/>
    </xf>
    <xf numFmtId="49" fontId="7" fillId="0" borderId="37" xfId="0" applyNumberFormat="1" applyFont="1" applyBorder="1"/>
    <xf numFmtId="0" fontId="7" fillId="0" borderId="27" xfId="0" applyFont="1" applyBorder="1" applyAlignment="1">
      <alignment wrapText="1"/>
    </xf>
    <xf numFmtId="0" fontId="7" fillId="0" borderId="12" xfId="0" applyFont="1" applyBorder="1" applyAlignment="1">
      <alignment horizontal="left" vertical="center"/>
    </xf>
    <xf numFmtId="0" fontId="7" fillId="0" borderId="2" xfId="0" applyFont="1" applyBorder="1"/>
    <xf numFmtId="49" fontId="7" fillId="0" borderId="2" xfId="0" applyNumberFormat="1" applyFont="1" applyBorder="1"/>
    <xf numFmtId="0" fontId="7" fillId="0" borderId="13" xfId="0" applyFont="1" applyBorder="1"/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wrapText="1"/>
    </xf>
    <xf numFmtId="49" fontId="7" fillId="0" borderId="16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49" fontId="7" fillId="0" borderId="25" xfId="0" applyNumberFormat="1" applyFont="1" applyBorder="1"/>
    <xf numFmtId="49" fontId="7" fillId="0" borderId="12" xfId="0" applyNumberFormat="1" applyFont="1" applyBorder="1"/>
    <xf numFmtId="0" fontId="7" fillId="0" borderId="18" xfId="0" applyFont="1" applyBorder="1"/>
    <xf numFmtId="0" fontId="7" fillId="0" borderId="12" xfId="0" applyFont="1" applyBorder="1" applyAlignment="1">
      <alignment vertical="center"/>
    </xf>
    <xf numFmtId="0" fontId="7" fillId="0" borderId="2" xfId="2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8" fillId="0" borderId="0" xfId="0" applyFont="1" applyBorder="1"/>
    <xf numFmtId="0" fontId="7" fillId="0" borderId="0" xfId="0" applyFont="1" applyBorder="1"/>
    <xf numFmtId="49" fontId="7" fillId="0" borderId="0" xfId="0" applyNumberFormat="1" applyFont="1" applyBorder="1"/>
    <xf numFmtId="0" fontId="7" fillId="0" borderId="0" xfId="0" applyFont="1" applyBorder="1" applyAlignment="1">
      <alignment wrapText="1"/>
    </xf>
    <xf numFmtId="0" fontId="7" fillId="0" borderId="13" xfId="0" applyFont="1" applyBorder="1" applyAlignment="1"/>
    <xf numFmtId="49" fontId="7" fillId="0" borderId="15" xfId="0" applyNumberFormat="1" applyFont="1" applyBorder="1"/>
    <xf numFmtId="0" fontId="7" fillId="0" borderId="17" xfId="2" applyFont="1" applyFill="1" applyBorder="1" applyAlignment="1"/>
    <xf numFmtId="0" fontId="7" fillId="0" borderId="17" xfId="2" applyFont="1" applyFill="1" applyBorder="1" applyAlignment="1">
      <alignment wrapText="1"/>
    </xf>
    <xf numFmtId="4" fontId="8" fillId="0" borderId="18" xfId="2" applyNumberFormat="1" applyFont="1" applyFill="1" applyBorder="1" applyAlignment="1">
      <alignment horizontal="center" vertical="center"/>
    </xf>
    <xf numFmtId="0" fontId="16" fillId="0" borderId="0" xfId="6" applyFont="1" applyAlignment="1">
      <alignment horizontal="center"/>
    </xf>
    <xf numFmtId="49" fontId="7" fillId="0" borderId="41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0" fontId="23" fillId="0" borderId="0" xfId="0" applyFont="1" applyFill="1"/>
    <xf numFmtId="2" fontId="8" fillId="0" borderId="34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wrapText="1"/>
    </xf>
    <xf numFmtId="0" fontId="23" fillId="0" borderId="0" xfId="0" applyFont="1" applyFill="1" applyBorder="1"/>
    <xf numFmtId="0" fontId="7" fillId="0" borderId="2" xfId="2" applyFont="1" applyFill="1" applyBorder="1" applyAlignment="1"/>
    <xf numFmtId="4" fontId="8" fillId="0" borderId="14" xfId="5" applyNumberFormat="1" applyFont="1" applyFill="1" applyBorder="1" applyAlignment="1">
      <alignment horizontal="center" vertical="center"/>
    </xf>
    <xf numFmtId="49" fontId="7" fillId="0" borderId="42" xfId="2" applyNumberFormat="1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wrapText="1"/>
    </xf>
    <xf numFmtId="2" fontId="8" fillId="0" borderId="44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5" xfId="2" applyNumberFormat="1" applyFont="1" applyFill="1" applyBorder="1" applyAlignment="1">
      <alignment horizontal="center" vertical="center"/>
    </xf>
    <xf numFmtId="0" fontId="7" fillId="0" borderId="45" xfId="0" applyFont="1" applyFill="1" applyBorder="1"/>
    <xf numFmtId="4" fontId="8" fillId="0" borderId="27" xfId="1" applyNumberFormat="1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0" xfId="8" applyFont="1" applyFill="1" applyAlignment="1">
      <alignment vertical="center"/>
    </xf>
    <xf numFmtId="0" fontId="2" fillId="0" borderId="0" xfId="8" applyFont="1" applyFill="1" applyAlignment="1">
      <alignment vertical="center"/>
    </xf>
    <xf numFmtId="0" fontId="2" fillId="0" borderId="0" xfId="8" applyFill="1" applyAlignment="1">
      <alignment vertical="center"/>
    </xf>
    <xf numFmtId="0" fontId="11" fillId="0" borderId="0" xfId="3" applyFont="1" applyFill="1"/>
    <xf numFmtId="49" fontId="7" fillId="0" borderId="46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wrapText="1"/>
    </xf>
    <xf numFmtId="4" fontId="8" fillId="0" borderId="46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7" fillId="0" borderId="12" xfId="8" applyFont="1" applyFill="1" applyBorder="1" applyAlignment="1">
      <alignment horizontal="center"/>
    </xf>
    <xf numFmtId="0" fontId="7" fillId="0" borderId="15" xfId="8" applyFont="1" applyFill="1" applyBorder="1" applyAlignment="1">
      <alignment horizontal="center"/>
    </xf>
    <xf numFmtId="0" fontId="7" fillId="0" borderId="16" xfId="0" applyFont="1" applyFill="1" applyBorder="1"/>
    <xf numFmtId="49" fontId="7" fillId="0" borderId="8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2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2" applyFont="1" applyFill="1" applyBorder="1" applyAlignment="1">
      <alignment horizontal="left"/>
    </xf>
    <xf numFmtId="0" fontId="8" fillId="0" borderId="24" xfId="2" applyFont="1" applyFill="1" applyBorder="1" applyAlignment="1">
      <alignment horizontal="left"/>
    </xf>
    <xf numFmtId="0" fontId="7" fillId="0" borderId="29" xfId="8" applyFont="1" applyFill="1" applyBorder="1" applyAlignment="1">
      <alignment horizontal="center"/>
    </xf>
    <xf numFmtId="0" fontId="7" fillId="0" borderId="30" xfId="8" applyFont="1" applyFill="1" applyBorder="1" applyAlignment="1">
      <alignment horizontal="center"/>
    </xf>
    <xf numFmtId="0" fontId="7" fillId="0" borderId="31" xfId="8" applyFont="1" applyFill="1" applyBorder="1" applyAlignment="1">
      <alignment horizontal="center"/>
    </xf>
    <xf numFmtId="0" fontId="7" fillId="0" borderId="9" xfId="8" applyFont="1" applyFill="1" applyBorder="1" applyAlignment="1">
      <alignment horizontal="center"/>
    </xf>
    <xf numFmtId="0" fontId="7" fillId="0" borderId="10" xfId="8" applyFont="1" applyFill="1" applyBorder="1" applyAlignment="1">
      <alignment horizontal="center"/>
    </xf>
    <xf numFmtId="0" fontId="7" fillId="0" borderId="11" xfId="8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</cellXfs>
  <cellStyles count="12">
    <cellStyle name="Гиперссылка" xfId="7" builtinId="8"/>
    <cellStyle name="Денежный" xfId="1" builtinId="4"/>
    <cellStyle name="Денежный_ПР-Т-02-09 Стационар" xfId="9"/>
    <cellStyle name="Обычный" xfId="0" builtinId="0"/>
    <cellStyle name="Обычный 2" xfId="6"/>
    <cellStyle name="Обычный_Лист1" xfId="2"/>
    <cellStyle name="Обычный_ПР-Т-01-09" xfId="3"/>
    <cellStyle name="Обычный_ПР-Т-02-08 Роддом" xfId="4"/>
    <cellStyle name="Обычный_ПР-Т-02-09 Стационар" xfId="5"/>
    <cellStyle name="Обычный_ПР-Т-02-09 Стационар 2" xfId="8"/>
    <cellStyle name="Финансовый 2" xfId="10"/>
    <cellStyle name="Финансовый_ПР-Т-02-09 Стационар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476249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D43"/>
  <sheetViews>
    <sheetView view="pageBreakPreview" workbookViewId="0">
      <selection activeCell="B9" sqref="B9"/>
    </sheetView>
  </sheetViews>
  <sheetFormatPr defaultRowHeight="12.75"/>
  <cols>
    <col min="1" max="1" width="17.6640625" style="89" customWidth="1"/>
    <col min="2" max="2" width="92.5" style="89" customWidth="1"/>
    <col min="3" max="256" width="9.33203125" style="89"/>
    <col min="257" max="257" width="14.6640625" style="89" customWidth="1"/>
    <col min="258" max="258" width="92.5" style="89" customWidth="1"/>
    <col min="259" max="512" width="9.33203125" style="89"/>
    <col min="513" max="513" width="14.6640625" style="89" customWidth="1"/>
    <col min="514" max="514" width="92.5" style="89" customWidth="1"/>
    <col min="515" max="768" width="9.33203125" style="89"/>
    <col min="769" max="769" width="14.6640625" style="89" customWidth="1"/>
    <col min="770" max="770" width="92.5" style="89" customWidth="1"/>
    <col min="771" max="1024" width="9.33203125" style="89"/>
    <col min="1025" max="1025" width="14.6640625" style="89" customWidth="1"/>
    <col min="1026" max="1026" width="92.5" style="89" customWidth="1"/>
    <col min="1027" max="1280" width="9.33203125" style="89"/>
    <col min="1281" max="1281" width="14.6640625" style="89" customWidth="1"/>
    <col min="1282" max="1282" width="92.5" style="89" customWidth="1"/>
    <col min="1283" max="1536" width="9.33203125" style="89"/>
    <col min="1537" max="1537" width="14.6640625" style="89" customWidth="1"/>
    <col min="1538" max="1538" width="92.5" style="89" customWidth="1"/>
    <col min="1539" max="1792" width="9.33203125" style="89"/>
    <col min="1793" max="1793" width="14.6640625" style="89" customWidth="1"/>
    <col min="1794" max="1794" width="92.5" style="89" customWidth="1"/>
    <col min="1795" max="2048" width="9.33203125" style="89"/>
    <col min="2049" max="2049" width="14.6640625" style="89" customWidth="1"/>
    <col min="2050" max="2050" width="92.5" style="89" customWidth="1"/>
    <col min="2051" max="2304" width="9.33203125" style="89"/>
    <col min="2305" max="2305" width="14.6640625" style="89" customWidth="1"/>
    <col min="2306" max="2306" width="92.5" style="89" customWidth="1"/>
    <col min="2307" max="2560" width="9.33203125" style="89"/>
    <col min="2561" max="2561" width="14.6640625" style="89" customWidth="1"/>
    <col min="2562" max="2562" width="92.5" style="89" customWidth="1"/>
    <col min="2563" max="2816" width="9.33203125" style="89"/>
    <col min="2817" max="2817" width="14.6640625" style="89" customWidth="1"/>
    <col min="2818" max="2818" width="92.5" style="89" customWidth="1"/>
    <col min="2819" max="3072" width="9.33203125" style="89"/>
    <col min="3073" max="3073" width="14.6640625" style="89" customWidth="1"/>
    <col min="3074" max="3074" width="92.5" style="89" customWidth="1"/>
    <col min="3075" max="3328" width="9.33203125" style="89"/>
    <col min="3329" max="3329" width="14.6640625" style="89" customWidth="1"/>
    <col min="3330" max="3330" width="92.5" style="89" customWidth="1"/>
    <col min="3331" max="3584" width="9.33203125" style="89"/>
    <col min="3585" max="3585" width="14.6640625" style="89" customWidth="1"/>
    <col min="3586" max="3586" width="92.5" style="89" customWidth="1"/>
    <col min="3587" max="3840" width="9.33203125" style="89"/>
    <col min="3841" max="3841" width="14.6640625" style="89" customWidth="1"/>
    <col min="3842" max="3842" width="92.5" style="89" customWidth="1"/>
    <col min="3843" max="4096" width="9.33203125" style="89"/>
    <col min="4097" max="4097" width="14.6640625" style="89" customWidth="1"/>
    <col min="4098" max="4098" width="92.5" style="89" customWidth="1"/>
    <col min="4099" max="4352" width="9.33203125" style="89"/>
    <col min="4353" max="4353" width="14.6640625" style="89" customWidth="1"/>
    <col min="4354" max="4354" width="92.5" style="89" customWidth="1"/>
    <col min="4355" max="4608" width="9.33203125" style="89"/>
    <col min="4609" max="4609" width="14.6640625" style="89" customWidth="1"/>
    <col min="4610" max="4610" width="92.5" style="89" customWidth="1"/>
    <col min="4611" max="4864" width="9.33203125" style="89"/>
    <col min="4865" max="4865" width="14.6640625" style="89" customWidth="1"/>
    <col min="4866" max="4866" width="92.5" style="89" customWidth="1"/>
    <col min="4867" max="5120" width="9.33203125" style="89"/>
    <col min="5121" max="5121" width="14.6640625" style="89" customWidth="1"/>
    <col min="5122" max="5122" width="92.5" style="89" customWidth="1"/>
    <col min="5123" max="5376" width="9.33203125" style="89"/>
    <col min="5377" max="5377" width="14.6640625" style="89" customWidth="1"/>
    <col min="5378" max="5378" width="92.5" style="89" customWidth="1"/>
    <col min="5379" max="5632" width="9.33203125" style="89"/>
    <col min="5633" max="5633" width="14.6640625" style="89" customWidth="1"/>
    <col min="5634" max="5634" width="92.5" style="89" customWidth="1"/>
    <col min="5635" max="5888" width="9.33203125" style="89"/>
    <col min="5889" max="5889" width="14.6640625" style="89" customWidth="1"/>
    <col min="5890" max="5890" width="92.5" style="89" customWidth="1"/>
    <col min="5891" max="6144" width="9.33203125" style="89"/>
    <col min="6145" max="6145" width="14.6640625" style="89" customWidth="1"/>
    <col min="6146" max="6146" width="92.5" style="89" customWidth="1"/>
    <col min="6147" max="6400" width="9.33203125" style="89"/>
    <col min="6401" max="6401" width="14.6640625" style="89" customWidth="1"/>
    <col min="6402" max="6402" width="92.5" style="89" customWidth="1"/>
    <col min="6403" max="6656" width="9.33203125" style="89"/>
    <col min="6657" max="6657" width="14.6640625" style="89" customWidth="1"/>
    <col min="6658" max="6658" width="92.5" style="89" customWidth="1"/>
    <col min="6659" max="6912" width="9.33203125" style="89"/>
    <col min="6913" max="6913" width="14.6640625" style="89" customWidth="1"/>
    <col min="6914" max="6914" width="92.5" style="89" customWidth="1"/>
    <col min="6915" max="7168" width="9.33203125" style="89"/>
    <col min="7169" max="7169" width="14.6640625" style="89" customWidth="1"/>
    <col min="7170" max="7170" width="92.5" style="89" customWidth="1"/>
    <col min="7171" max="7424" width="9.33203125" style="89"/>
    <col min="7425" max="7425" width="14.6640625" style="89" customWidth="1"/>
    <col min="7426" max="7426" width="92.5" style="89" customWidth="1"/>
    <col min="7427" max="7680" width="9.33203125" style="89"/>
    <col min="7681" max="7681" width="14.6640625" style="89" customWidth="1"/>
    <col min="7682" max="7682" width="92.5" style="89" customWidth="1"/>
    <col min="7683" max="7936" width="9.33203125" style="89"/>
    <col min="7937" max="7937" width="14.6640625" style="89" customWidth="1"/>
    <col min="7938" max="7938" width="92.5" style="89" customWidth="1"/>
    <col min="7939" max="8192" width="9.33203125" style="89"/>
    <col min="8193" max="8193" width="14.6640625" style="89" customWidth="1"/>
    <col min="8194" max="8194" width="92.5" style="89" customWidth="1"/>
    <col min="8195" max="8448" width="9.33203125" style="89"/>
    <col min="8449" max="8449" width="14.6640625" style="89" customWidth="1"/>
    <col min="8450" max="8450" width="92.5" style="89" customWidth="1"/>
    <col min="8451" max="8704" width="9.33203125" style="89"/>
    <col min="8705" max="8705" width="14.6640625" style="89" customWidth="1"/>
    <col min="8706" max="8706" width="92.5" style="89" customWidth="1"/>
    <col min="8707" max="8960" width="9.33203125" style="89"/>
    <col min="8961" max="8961" width="14.6640625" style="89" customWidth="1"/>
    <col min="8962" max="8962" width="92.5" style="89" customWidth="1"/>
    <col min="8963" max="9216" width="9.33203125" style="89"/>
    <col min="9217" max="9217" width="14.6640625" style="89" customWidth="1"/>
    <col min="9218" max="9218" width="92.5" style="89" customWidth="1"/>
    <col min="9219" max="9472" width="9.33203125" style="89"/>
    <col min="9473" max="9473" width="14.6640625" style="89" customWidth="1"/>
    <col min="9474" max="9474" width="92.5" style="89" customWidth="1"/>
    <col min="9475" max="9728" width="9.33203125" style="89"/>
    <col min="9729" max="9729" width="14.6640625" style="89" customWidth="1"/>
    <col min="9730" max="9730" width="92.5" style="89" customWidth="1"/>
    <col min="9731" max="9984" width="9.33203125" style="89"/>
    <col min="9985" max="9985" width="14.6640625" style="89" customWidth="1"/>
    <col min="9986" max="9986" width="92.5" style="89" customWidth="1"/>
    <col min="9987" max="10240" width="9.33203125" style="89"/>
    <col min="10241" max="10241" width="14.6640625" style="89" customWidth="1"/>
    <col min="10242" max="10242" width="92.5" style="89" customWidth="1"/>
    <col min="10243" max="10496" width="9.33203125" style="89"/>
    <col min="10497" max="10497" width="14.6640625" style="89" customWidth="1"/>
    <col min="10498" max="10498" width="92.5" style="89" customWidth="1"/>
    <col min="10499" max="10752" width="9.33203125" style="89"/>
    <col min="10753" max="10753" width="14.6640625" style="89" customWidth="1"/>
    <col min="10754" max="10754" width="92.5" style="89" customWidth="1"/>
    <col min="10755" max="11008" width="9.33203125" style="89"/>
    <col min="11009" max="11009" width="14.6640625" style="89" customWidth="1"/>
    <col min="11010" max="11010" width="92.5" style="89" customWidth="1"/>
    <col min="11011" max="11264" width="9.33203125" style="89"/>
    <col min="11265" max="11265" width="14.6640625" style="89" customWidth="1"/>
    <col min="11266" max="11266" width="92.5" style="89" customWidth="1"/>
    <col min="11267" max="11520" width="9.33203125" style="89"/>
    <col min="11521" max="11521" width="14.6640625" style="89" customWidth="1"/>
    <col min="11522" max="11522" width="92.5" style="89" customWidth="1"/>
    <col min="11523" max="11776" width="9.33203125" style="89"/>
    <col min="11777" max="11777" width="14.6640625" style="89" customWidth="1"/>
    <col min="11778" max="11778" width="92.5" style="89" customWidth="1"/>
    <col min="11779" max="12032" width="9.33203125" style="89"/>
    <col min="12033" max="12033" width="14.6640625" style="89" customWidth="1"/>
    <col min="12034" max="12034" width="92.5" style="89" customWidth="1"/>
    <col min="12035" max="12288" width="9.33203125" style="89"/>
    <col min="12289" max="12289" width="14.6640625" style="89" customWidth="1"/>
    <col min="12290" max="12290" width="92.5" style="89" customWidth="1"/>
    <col min="12291" max="12544" width="9.33203125" style="89"/>
    <col min="12545" max="12545" width="14.6640625" style="89" customWidth="1"/>
    <col min="12546" max="12546" width="92.5" style="89" customWidth="1"/>
    <col min="12547" max="12800" width="9.33203125" style="89"/>
    <col min="12801" max="12801" width="14.6640625" style="89" customWidth="1"/>
    <col min="12802" max="12802" width="92.5" style="89" customWidth="1"/>
    <col min="12803" max="13056" width="9.33203125" style="89"/>
    <col min="13057" max="13057" width="14.6640625" style="89" customWidth="1"/>
    <col min="13058" max="13058" width="92.5" style="89" customWidth="1"/>
    <col min="13059" max="13312" width="9.33203125" style="89"/>
    <col min="13313" max="13313" width="14.6640625" style="89" customWidth="1"/>
    <col min="13314" max="13314" width="92.5" style="89" customWidth="1"/>
    <col min="13315" max="13568" width="9.33203125" style="89"/>
    <col min="13569" max="13569" width="14.6640625" style="89" customWidth="1"/>
    <col min="13570" max="13570" width="92.5" style="89" customWidth="1"/>
    <col min="13571" max="13824" width="9.33203125" style="89"/>
    <col min="13825" max="13825" width="14.6640625" style="89" customWidth="1"/>
    <col min="13826" max="13826" width="92.5" style="89" customWidth="1"/>
    <col min="13827" max="14080" width="9.33203125" style="89"/>
    <col min="14081" max="14081" width="14.6640625" style="89" customWidth="1"/>
    <col min="14082" max="14082" width="92.5" style="89" customWidth="1"/>
    <col min="14083" max="14336" width="9.33203125" style="89"/>
    <col min="14337" max="14337" width="14.6640625" style="89" customWidth="1"/>
    <col min="14338" max="14338" width="92.5" style="89" customWidth="1"/>
    <col min="14339" max="14592" width="9.33203125" style="89"/>
    <col min="14593" max="14593" width="14.6640625" style="89" customWidth="1"/>
    <col min="14594" max="14594" width="92.5" style="89" customWidth="1"/>
    <col min="14595" max="14848" width="9.33203125" style="89"/>
    <col min="14849" max="14849" width="14.6640625" style="89" customWidth="1"/>
    <col min="14850" max="14850" width="92.5" style="89" customWidth="1"/>
    <col min="14851" max="15104" width="9.33203125" style="89"/>
    <col min="15105" max="15105" width="14.6640625" style="89" customWidth="1"/>
    <col min="15106" max="15106" width="92.5" style="89" customWidth="1"/>
    <col min="15107" max="15360" width="9.33203125" style="89"/>
    <col min="15361" max="15361" width="14.6640625" style="89" customWidth="1"/>
    <col min="15362" max="15362" width="92.5" style="89" customWidth="1"/>
    <col min="15363" max="15616" width="9.33203125" style="89"/>
    <col min="15617" max="15617" width="14.6640625" style="89" customWidth="1"/>
    <col min="15618" max="15618" width="92.5" style="89" customWidth="1"/>
    <col min="15619" max="15872" width="9.33203125" style="89"/>
    <col min="15873" max="15873" width="14.6640625" style="89" customWidth="1"/>
    <col min="15874" max="15874" width="92.5" style="89" customWidth="1"/>
    <col min="15875" max="16128" width="9.33203125" style="89"/>
    <col min="16129" max="16129" width="14.6640625" style="89" customWidth="1"/>
    <col min="16130" max="16130" width="92.5" style="89" customWidth="1"/>
    <col min="16131" max="16384" width="9.33203125" style="89"/>
  </cols>
  <sheetData>
    <row r="2" spans="1:4" ht="19.5">
      <c r="B2" s="204" t="s">
        <v>102</v>
      </c>
    </row>
    <row r="4" spans="1:4" ht="19.5">
      <c r="A4" s="90"/>
      <c r="B4" s="91" t="s">
        <v>705</v>
      </c>
      <c r="C4" s="90"/>
      <c r="D4" s="90"/>
    </row>
    <row r="5" spans="1:4" ht="15.75">
      <c r="A5" s="90"/>
      <c r="C5" s="90"/>
      <c r="D5" s="90"/>
    </row>
    <row r="6" spans="1:4" ht="18.75">
      <c r="A6" s="90"/>
      <c r="B6" s="92" t="s">
        <v>74</v>
      </c>
      <c r="C6" s="90"/>
      <c r="D6" s="90"/>
    </row>
    <row r="7" spans="1:4" ht="15.75">
      <c r="A7" s="90"/>
      <c r="B7" s="90"/>
      <c r="C7" s="90"/>
      <c r="D7" s="90"/>
    </row>
    <row r="8" spans="1:4" ht="18.75">
      <c r="A8" s="92" t="s">
        <v>34</v>
      </c>
      <c r="B8" s="93" t="s">
        <v>169</v>
      </c>
      <c r="C8" s="90"/>
      <c r="D8" s="90"/>
    </row>
    <row r="9" spans="1:4" ht="18.75">
      <c r="A9" s="94"/>
      <c r="B9" s="93"/>
      <c r="C9" s="90"/>
      <c r="D9" s="90"/>
    </row>
    <row r="10" spans="1:4" ht="15.75">
      <c r="A10" s="95" t="s">
        <v>107</v>
      </c>
      <c r="B10" s="96" t="s">
        <v>168</v>
      </c>
      <c r="C10" s="90"/>
      <c r="D10" s="90"/>
    </row>
    <row r="11" spans="1:4" ht="15.75">
      <c r="A11" s="97"/>
      <c r="B11" s="98" t="str">
        <f>HYPERLINK("[Поликлиника.xlsx]'Проф.осмотры'!B1","Профилактические осмотры")</f>
        <v>Профилактические осмотры</v>
      </c>
      <c r="C11" s="90"/>
      <c r="D11" s="90"/>
    </row>
    <row r="12" spans="1:4" ht="15.75">
      <c r="A12" s="97" t="s">
        <v>170</v>
      </c>
      <c r="B12" s="98" t="str">
        <f>HYPERLINK("[Поликлиника.xlsx]'Отделения_поликлиники'!B1","Общеполиклинический медицинский персонал")</f>
        <v>Общеполиклинический медицинский персонал</v>
      </c>
      <c r="C12" s="90"/>
      <c r="D12" s="90"/>
    </row>
    <row r="13" spans="1:4" ht="15.75">
      <c r="A13" s="97" t="s">
        <v>172</v>
      </c>
      <c r="B13" s="98" t="str">
        <f>HYPERLINK("[Поликлиника.xlsx]'Отделения_поликлиники'!B24","Отделение терапевтическое")</f>
        <v>Отделение терапевтическое</v>
      </c>
      <c r="C13" s="90"/>
      <c r="D13" s="90"/>
    </row>
    <row r="14" spans="1:4" ht="15.75">
      <c r="A14" s="97" t="s">
        <v>182</v>
      </c>
      <c r="B14" s="98" t="str">
        <f>HYPERLINK("[Поликлиника.xlsx]'Отделения_поликлиники'!B39","Отделение хирургическое")</f>
        <v>Отделение хирургическое</v>
      </c>
      <c r="C14" s="90"/>
      <c r="D14" s="90"/>
    </row>
    <row r="15" spans="1:4" ht="15.75">
      <c r="A15" s="97" t="s">
        <v>191</v>
      </c>
      <c r="B15" s="98" t="str">
        <f>HYPERLINK("[Поликлиника.xlsx]'Отделения_поликлиники'!B80","Отделение офтальмологическое")</f>
        <v>Отделение офтальмологическое</v>
      </c>
      <c r="C15" s="90"/>
      <c r="D15" s="90"/>
    </row>
    <row r="16" spans="1:4" ht="15.75">
      <c r="A16" s="97" t="s">
        <v>212</v>
      </c>
      <c r="B16" s="98" t="str">
        <f>HYPERLINK("[Поликлиника.xlsx]'Отделения_поликлиники'!B119","Отделение оториноларингологическое")</f>
        <v>Отделение оториноларингологическое</v>
      </c>
      <c r="C16" s="90"/>
      <c r="D16" s="90"/>
    </row>
    <row r="17" spans="1:4" ht="15.75">
      <c r="A17" s="97" t="s">
        <v>230</v>
      </c>
      <c r="B17" s="98" t="str">
        <f>HYPERLINK("[Поликлиника.xlsx]'Отделения_поликлиники'!B148","Отделение неврологическое")</f>
        <v>Отделение неврологическое</v>
      </c>
      <c r="C17" s="90"/>
      <c r="D17" s="90"/>
    </row>
    <row r="18" spans="1:4" ht="15.75">
      <c r="A18" s="97" t="s">
        <v>242</v>
      </c>
      <c r="B18" s="98" t="str">
        <f>HYPERLINK("[Поликлиника.xlsx]'Отделения_поликлиники'!B165","Отделение эндокринологическое")</f>
        <v>Отделение эндокринологическое</v>
      </c>
      <c r="C18" s="90"/>
      <c r="D18" s="90"/>
    </row>
    <row r="19" spans="1:4" ht="15.75">
      <c r="A19" s="97" t="s">
        <v>252</v>
      </c>
      <c r="B19" s="98" t="str">
        <f>HYPERLINK("[Поликлиника.xlsx]'Отделения_поликлиники'!B180","Кабинет кардиологический")</f>
        <v>Кабинет кардиологический</v>
      </c>
      <c r="C19" s="90"/>
      <c r="D19" s="90"/>
    </row>
    <row r="20" spans="1:4" ht="15.75">
      <c r="A20" s="97" t="s">
        <v>260</v>
      </c>
      <c r="B20" s="98" t="str">
        <f>HYPERLINK("[Поликлиника.xlsx]'Отделения_поликлиники'!B192","Кабинет ревматологический")</f>
        <v>Кабинет ревматологический</v>
      </c>
      <c r="C20" s="90"/>
      <c r="D20" s="90"/>
    </row>
    <row r="21" spans="1:4" ht="15.75">
      <c r="A21" s="97" t="s">
        <v>267</v>
      </c>
      <c r="B21" s="98" t="str">
        <f>HYPERLINK("[Поликлиника.xlsx]'Отделения_поликлиники'!B204","Кабинет гастроэнтерологический")</f>
        <v>Кабинет гастроэнтерологический</v>
      </c>
      <c r="C21" s="90"/>
      <c r="D21" s="90"/>
    </row>
    <row r="22" spans="1:4" ht="15.75">
      <c r="A22" s="97" t="s">
        <v>275</v>
      </c>
      <c r="B22" s="98" t="str">
        <f>HYPERLINK("[Поликлиника.xlsx]'Отделения_поликлиники'!B216","Онкологический кабинет")</f>
        <v>Онкологический кабинет</v>
      </c>
      <c r="C22" s="90"/>
      <c r="D22" s="90"/>
    </row>
    <row r="23" spans="1:4" ht="15.75">
      <c r="A23" s="97" t="s">
        <v>282</v>
      </c>
      <c r="B23" s="98" t="str">
        <f>HYPERLINK("[Поликлиника.xlsx]'Отделения_поликлиники'!B228","Кабинет психотерапевтический")</f>
        <v>Кабинет психотерапевтический</v>
      </c>
      <c r="C23" s="90"/>
      <c r="D23" s="90"/>
    </row>
    <row r="24" spans="1:4" ht="15.75">
      <c r="A24" s="97" t="s">
        <v>296</v>
      </c>
      <c r="B24" s="98" t="str">
        <f>HYPERLINK("[Поликлиника.xlsx]'Отделения_поликлиники'!B246","Кабинет инфекционных заболеваний")</f>
        <v>Кабинет инфекционных заболеваний</v>
      </c>
      <c r="C24" s="90"/>
      <c r="D24" s="90"/>
    </row>
    <row r="25" spans="1:4" ht="15.75">
      <c r="A25" s="97" t="s">
        <v>308</v>
      </c>
      <c r="B25" s="98" t="str">
        <f>HYPERLINK("[Поликлиника.xlsx]'Отделения_поликлиники'!B263","Кабинет нейрофизиологический")</f>
        <v>Кабинет нейрофизиологический</v>
      </c>
      <c r="C25" s="90"/>
      <c r="D25" s="90"/>
    </row>
    <row r="26" spans="1:4" ht="15.75">
      <c r="A26" s="97" t="s">
        <v>317</v>
      </c>
      <c r="B26" s="98" t="str">
        <f>HYPERLINK("[Поликлиника.xlsx]'Отделения_поликлиники'!B275","Кабинет сосудистой хирургии")</f>
        <v>Кабинет сосудистой хирургии</v>
      </c>
      <c r="C26" s="90"/>
      <c r="D26" s="90"/>
    </row>
    <row r="27" spans="1:4" ht="15.75">
      <c r="A27" s="97" t="s">
        <v>325</v>
      </c>
      <c r="B27" s="98" t="str">
        <f>HYPERLINK("[Поликлиника.xlsx]'Отделения_поликлиники'!B287","Кабинет челюстно-лицевой хирургии")</f>
        <v>Кабинет челюстно-лицевой хирургии</v>
      </c>
      <c r="C27" s="90"/>
      <c r="D27" s="90"/>
    </row>
    <row r="28" spans="1:4" ht="15.75">
      <c r="A28" s="97" t="s">
        <v>332</v>
      </c>
      <c r="B28" s="98" t="str">
        <f>HYPERLINK("[Поликлиника.xlsx]'Отделения_поликлиники'!B299","Кабинет нейрохирургический")</f>
        <v>Кабинет нейрохирургический</v>
      </c>
      <c r="C28" s="90"/>
      <c r="D28" s="90"/>
    </row>
    <row r="29" spans="1:4" ht="15.75">
      <c r="A29" s="97" t="s">
        <v>340</v>
      </c>
      <c r="B29" s="98" t="str">
        <f>HYPERLINK("[Поликлиника.xlsx]'Отделения_поликлиники'!B311","Предрейсовые, послерейсовые осмотры")</f>
        <v>Предрейсовые, послерейсовые осмотры</v>
      </c>
      <c r="C29" s="90"/>
      <c r="D29" s="90"/>
    </row>
    <row r="30" spans="1:4" ht="15.75">
      <c r="A30" s="97" t="s">
        <v>343</v>
      </c>
      <c r="B30" s="98" t="str">
        <f>HYPERLINK("[Поликлиника.xlsx]'Отделения_поликлиники'!B318","Дневной стационар")</f>
        <v>Дневной стационар</v>
      </c>
      <c r="C30" s="90"/>
      <c r="D30" s="90"/>
    </row>
    <row r="31" spans="1:4" ht="15.75">
      <c r="A31" s="97" t="s">
        <v>354</v>
      </c>
      <c r="B31" s="98" t="str">
        <f>HYPERLINK("[Поликлиника.xlsx]'Отделения_поликлиники'!B344","Женская консультация")</f>
        <v>Женская консультация</v>
      </c>
      <c r="C31" s="90"/>
      <c r="D31" s="90"/>
    </row>
    <row r="32" spans="1:4" ht="15.75">
      <c r="A32" s="97" t="s">
        <v>377</v>
      </c>
      <c r="B32" s="98" t="str">
        <f>HYPERLINK("[Поликлиника.xlsx]'Отделения_поликлиники'!B374","Травматологический пункт")</f>
        <v>Травматологический пункт</v>
      </c>
      <c r="C32" s="90"/>
      <c r="D32" s="90"/>
    </row>
    <row r="33" spans="1:4" ht="15.75">
      <c r="A33" s="97" t="s">
        <v>400</v>
      </c>
      <c r="B33" s="98" t="str">
        <f>HYPERLINK("[Поликлиника.xlsx]'Отделения_поликлиники'!B411","Отделение медицинской профилактики")</f>
        <v>Отделение медицинской профилактики</v>
      </c>
      <c r="C33" s="90"/>
      <c r="D33" s="90"/>
    </row>
    <row r="34" spans="1:4" ht="15.75">
      <c r="A34" s="97" t="s">
        <v>454</v>
      </c>
      <c r="B34" s="98" t="str">
        <f>HYPERLINK("[Поликлиника.xlsx]'Отделения_поликлиники'!B419","Процедурный кабинет")</f>
        <v>Процедурный кабинет</v>
      </c>
      <c r="C34" s="90"/>
      <c r="D34" s="90"/>
    </row>
    <row r="35" spans="1:4" ht="15.75">
      <c r="A35" s="97" t="s">
        <v>461</v>
      </c>
      <c r="B35" s="98" t="str">
        <f>HYPERLINK("[Поликлиника.xlsx]'ХО 4'!B1","Хирургическое отделение № 4")</f>
        <v>Хирургическое отделение № 4</v>
      </c>
      <c r="C35" s="90"/>
      <c r="D35" s="90"/>
    </row>
    <row r="36" spans="1:4" ht="15.75">
      <c r="A36" s="97"/>
      <c r="B36" s="98"/>
      <c r="C36" s="90"/>
      <c r="D36" s="90"/>
    </row>
    <row r="37" spans="1:4" ht="15.75">
      <c r="A37" s="97"/>
      <c r="B37" s="98"/>
      <c r="C37" s="90"/>
      <c r="D37" s="90"/>
    </row>
    <row r="38" spans="1:4" ht="15.75">
      <c r="A38" s="97"/>
      <c r="B38" s="98"/>
      <c r="C38" s="90"/>
      <c r="D38" s="90"/>
    </row>
    <row r="39" spans="1:4" ht="15.75">
      <c r="A39" s="97"/>
      <c r="B39" s="99"/>
      <c r="C39" s="90"/>
      <c r="D39" s="90"/>
    </row>
    <row r="40" spans="1:4" ht="15.75">
      <c r="A40" s="97"/>
      <c r="B40" s="98"/>
      <c r="C40" s="90"/>
      <c r="D40" s="90"/>
    </row>
    <row r="41" spans="1:4" ht="15.75">
      <c r="A41" s="97"/>
      <c r="B41" s="98"/>
      <c r="C41" s="90"/>
      <c r="D41" s="90"/>
    </row>
    <row r="42" spans="1:4" ht="15.75">
      <c r="A42" s="97"/>
      <c r="B42" s="98"/>
      <c r="C42" s="90"/>
      <c r="D42" s="90"/>
    </row>
    <row r="43" spans="1:4" ht="15.75">
      <c r="A43" s="90"/>
      <c r="B43" s="90"/>
      <c r="C43" s="90"/>
      <c r="D43" s="90"/>
    </row>
  </sheetData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26"/>
  <sheetViews>
    <sheetView view="pageBreakPreview" workbookViewId="0">
      <selection activeCell="B11" sqref="B11"/>
    </sheetView>
  </sheetViews>
  <sheetFormatPr defaultRowHeight="12.75"/>
  <cols>
    <col min="1" max="1" width="12.6640625" customWidth="1"/>
    <col min="2" max="2" width="87.5" customWidth="1"/>
    <col min="3" max="3" width="18" style="17" customWidth="1"/>
  </cols>
  <sheetData>
    <row r="1" spans="1:33" s="7" customFormat="1" ht="15.75">
      <c r="A1" s="100"/>
      <c r="B1" s="9" t="s">
        <v>152</v>
      </c>
      <c r="D1" s="2"/>
      <c r="E1" s="1"/>
      <c r="F1" s="1"/>
      <c r="G1" s="1"/>
      <c r="H1" s="1"/>
      <c r="I1" s="4"/>
      <c r="J1" s="21"/>
    </row>
    <row r="2" spans="1:33" s="7" customFormat="1" ht="16.5" thickBot="1">
      <c r="A2" s="100"/>
      <c r="B2" s="9"/>
      <c r="D2" s="2"/>
      <c r="E2" s="1"/>
      <c r="F2" s="1"/>
      <c r="G2" s="1"/>
      <c r="H2" s="1"/>
      <c r="I2" s="4"/>
      <c r="J2" s="21"/>
    </row>
    <row r="3" spans="1:33" s="17" customFormat="1" ht="15.75" customHeight="1">
      <c r="A3" s="239" t="s">
        <v>171</v>
      </c>
      <c r="B3" s="241" t="s">
        <v>67</v>
      </c>
      <c r="C3" s="243" t="s">
        <v>139</v>
      </c>
      <c r="D3" s="23"/>
      <c r="E3" s="23"/>
      <c r="F3" s="23"/>
      <c r="G3" s="23"/>
      <c r="H3" s="23"/>
      <c r="I3" s="36"/>
      <c r="J3" s="11"/>
      <c r="L3" s="12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17" customFormat="1" ht="16.5" thickBot="1">
      <c r="A4" s="240"/>
      <c r="B4" s="242"/>
      <c r="C4" s="244"/>
      <c r="D4" s="23"/>
      <c r="E4" s="23"/>
      <c r="F4" s="23"/>
      <c r="G4" s="23"/>
      <c r="H4" s="23"/>
      <c r="I4" s="23"/>
      <c r="J4" s="11"/>
      <c r="L4" s="12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17" customFormat="1" ht="15.75" customHeight="1">
      <c r="A5" s="221" t="s">
        <v>532</v>
      </c>
      <c r="B5" s="222" t="s">
        <v>108</v>
      </c>
      <c r="C5" s="223">
        <v>100</v>
      </c>
      <c r="D5" s="13"/>
      <c r="E5" s="2"/>
      <c r="F5" s="2"/>
      <c r="G5" s="2"/>
      <c r="H5" s="2"/>
      <c r="I5" s="2"/>
      <c r="J5" s="11"/>
      <c r="L5" s="12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17" customFormat="1" ht="15.75" customHeight="1">
      <c r="A6" s="114" t="s">
        <v>533</v>
      </c>
      <c r="B6" s="68" t="s">
        <v>109</v>
      </c>
      <c r="C6" s="86">
        <v>100</v>
      </c>
      <c r="D6" s="13"/>
      <c r="E6" s="2"/>
      <c r="F6" s="2"/>
      <c r="G6" s="2"/>
      <c r="H6" s="2"/>
      <c r="I6" s="2"/>
      <c r="J6" s="11"/>
      <c r="L6" s="12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7" customFormat="1" ht="15.75" customHeight="1">
      <c r="A7" s="114" t="s">
        <v>180</v>
      </c>
      <c r="B7" s="40" t="s">
        <v>153</v>
      </c>
      <c r="C7" s="72">
        <v>100</v>
      </c>
      <c r="D7" s="13"/>
      <c r="E7" s="2"/>
      <c r="F7" s="2"/>
      <c r="G7" s="2"/>
      <c r="H7" s="2"/>
      <c r="I7" s="2"/>
      <c r="J7" s="11"/>
      <c r="L7" s="1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17" customFormat="1" ht="15.75" customHeight="1">
      <c r="A8" s="114" t="s">
        <v>189</v>
      </c>
      <c r="B8" s="40" t="s">
        <v>50</v>
      </c>
      <c r="C8" s="72">
        <v>90</v>
      </c>
      <c r="D8" s="13"/>
      <c r="E8" s="2"/>
      <c r="F8" s="2"/>
      <c r="G8" s="2"/>
      <c r="H8" s="2"/>
      <c r="I8" s="2"/>
      <c r="J8" s="11"/>
      <c r="L8" s="1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s="17" customFormat="1" ht="15.75" customHeight="1">
      <c r="A9" s="114" t="s">
        <v>640</v>
      </c>
      <c r="B9" s="40" t="s">
        <v>100</v>
      </c>
      <c r="C9" s="72">
        <v>90</v>
      </c>
      <c r="D9" s="13"/>
      <c r="E9" s="2"/>
      <c r="F9" s="2"/>
      <c r="G9" s="2"/>
      <c r="H9" s="2"/>
      <c r="I9" s="2"/>
      <c r="J9" s="11"/>
      <c r="L9" s="1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s="17" customFormat="1" ht="15.75" customHeight="1">
      <c r="A10" s="114" t="s">
        <v>641</v>
      </c>
      <c r="B10" s="40" t="s">
        <v>155</v>
      </c>
      <c r="C10" s="72">
        <v>130</v>
      </c>
      <c r="D10" s="13"/>
      <c r="E10" s="2"/>
      <c r="F10" s="2"/>
      <c r="G10" s="2"/>
      <c r="H10" s="2"/>
      <c r="I10" s="2"/>
      <c r="J10" s="11"/>
      <c r="L10" s="1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s="17" customFormat="1" ht="15.75" customHeight="1">
      <c r="A11" s="114" t="s">
        <v>612</v>
      </c>
      <c r="B11" s="63" t="s">
        <v>162</v>
      </c>
      <c r="C11" s="72">
        <v>50</v>
      </c>
      <c r="D11" s="13"/>
      <c r="E11" s="2"/>
      <c r="F11" s="2"/>
      <c r="G11" s="2"/>
      <c r="H11" s="2"/>
      <c r="I11" s="2"/>
      <c r="J11" s="11"/>
      <c r="L11" s="1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17" customFormat="1" ht="31.5" customHeight="1">
      <c r="A12" s="117" t="s">
        <v>198</v>
      </c>
      <c r="B12" s="51" t="s">
        <v>156</v>
      </c>
      <c r="C12" s="70">
        <v>80</v>
      </c>
      <c r="D12" s="13"/>
      <c r="E12" s="2"/>
      <c r="F12" s="2"/>
      <c r="G12" s="2"/>
      <c r="H12" s="2"/>
      <c r="I12" s="2"/>
      <c r="J12" s="11"/>
      <c r="L12" s="12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17" customFormat="1" ht="31.5" customHeight="1">
      <c r="A13" s="117" t="s">
        <v>199</v>
      </c>
      <c r="B13" s="51" t="s">
        <v>157</v>
      </c>
      <c r="C13" s="70">
        <v>90</v>
      </c>
      <c r="D13" s="13"/>
      <c r="E13" s="2"/>
      <c r="F13" s="2"/>
      <c r="G13" s="2"/>
      <c r="H13" s="2"/>
      <c r="I13" s="2"/>
      <c r="J13" s="11"/>
      <c r="L13" s="1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17" customFormat="1" ht="15.75" customHeight="1">
      <c r="A14" s="117" t="s">
        <v>219</v>
      </c>
      <c r="B14" s="40" t="s">
        <v>110</v>
      </c>
      <c r="C14" s="72">
        <v>90</v>
      </c>
      <c r="D14" s="13"/>
      <c r="E14" s="2"/>
      <c r="F14" s="2"/>
      <c r="G14" s="2"/>
      <c r="H14" s="2"/>
      <c r="I14" s="2"/>
      <c r="J14" s="11"/>
      <c r="L14" s="1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17" customFormat="1" ht="15.75" customHeight="1">
      <c r="A15" s="117" t="s">
        <v>237</v>
      </c>
      <c r="B15" s="40" t="s">
        <v>56</v>
      </c>
      <c r="C15" s="72">
        <v>90</v>
      </c>
      <c r="D15" s="13"/>
      <c r="E15" s="2"/>
      <c r="F15" s="2"/>
      <c r="G15" s="2"/>
      <c r="H15" s="2"/>
      <c r="I15" s="2"/>
      <c r="J15" s="11"/>
      <c r="L15" s="1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17" customFormat="1" ht="15.75" customHeight="1">
      <c r="A16" s="117" t="s">
        <v>249</v>
      </c>
      <c r="B16" s="37" t="s">
        <v>101</v>
      </c>
      <c r="C16" s="72">
        <v>90</v>
      </c>
      <c r="D16" s="13"/>
      <c r="E16" s="2"/>
      <c r="F16" s="2"/>
      <c r="G16" s="2"/>
      <c r="H16" s="2"/>
      <c r="I16" s="2"/>
      <c r="J16" s="11"/>
      <c r="L16" s="1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17" customFormat="1" ht="15.75" customHeight="1">
      <c r="A17" s="117" t="s">
        <v>304</v>
      </c>
      <c r="B17" s="40" t="s">
        <v>65</v>
      </c>
      <c r="C17" s="72">
        <v>90</v>
      </c>
      <c r="D17" s="13"/>
      <c r="E17" s="2"/>
      <c r="F17" s="2"/>
      <c r="G17" s="2"/>
      <c r="H17" s="2"/>
      <c r="I17" s="2"/>
      <c r="J17" s="11"/>
      <c r="L17" s="1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17" customFormat="1" ht="15.75" customHeight="1">
      <c r="A18" s="117" t="s">
        <v>361</v>
      </c>
      <c r="B18" s="40" t="s">
        <v>158</v>
      </c>
      <c r="C18" s="72">
        <v>150</v>
      </c>
      <c r="D18" s="13"/>
      <c r="E18" s="2"/>
      <c r="F18" s="2"/>
      <c r="G18" s="2"/>
      <c r="H18" s="2"/>
      <c r="I18" s="2"/>
      <c r="J18" s="11"/>
      <c r="L18" s="1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17" customFormat="1" ht="15.75" customHeight="1">
      <c r="A19" s="117" t="s">
        <v>362</v>
      </c>
      <c r="B19" s="40" t="s">
        <v>159</v>
      </c>
      <c r="C19" s="72">
        <v>200</v>
      </c>
      <c r="D19" s="13"/>
      <c r="E19" s="2"/>
      <c r="F19" s="2"/>
      <c r="G19" s="2"/>
      <c r="H19" s="2"/>
      <c r="I19" s="2"/>
      <c r="J19" s="11"/>
      <c r="L19" s="1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17" customFormat="1" ht="15.75">
      <c r="A20" s="117" t="s">
        <v>363</v>
      </c>
      <c r="B20" s="40" t="s">
        <v>161</v>
      </c>
      <c r="C20" s="72">
        <v>70</v>
      </c>
      <c r="D20" s="13"/>
      <c r="E20" s="2"/>
      <c r="F20" s="2"/>
      <c r="G20" s="2"/>
      <c r="H20" s="2"/>
      <c r="I20" s="2"/>
      <c r="J20" s="11"/>
      <c r="L20" s="1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17" customFormat="1" ht="15.75">
      <c r="A21" s="117" t="s">
        <v>680</v>
      </c>
      <c r="B21" s="37" t="s">
        <v>47</v>
      </c>
      <c r="C21" s="85">
        <v>90</v>
      </c>
      <c r="D21" s="13"/>
      <c r="E21" s="2"/>
      <c r="F21" s="2"/>
      <c r="G21" s="2"/>
      <c r="H21" s="2"/>
      <c r="I21" s="2"/>
      <c r="J21" s="11"/>
      <c r="L21" s="1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17" customFormat="1" ht="15.75" customHeight="1">
      <c r="A22" s="117" t="s">
        <v>681</v>
      </c>
      <c r="B22" s="61" t="s">
        <v>82</v>
      </c>
      <c r="C22" s="70">
        <v>100</v>
      </c>
      <c r="D22" s="13"/>
      <c r="E22" s="2"/>
      <c r="F22" s="2"/>
      <c r="G22" s="2"/>
      <c r="H22" s="2"/>
      <c r="I22" s="2"/>
      <c r="J22" s="11"/>
      <c r="L22" s="1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17" customFormat="1" ht="15.75" customHeight="1">
      <c r="A23" s="117" t="s">
        <v>682</v>
      </c>
      <c r="B23" s="217" t="s">
        <v>160</v>
      </c>
      <c r="C23" s="82">
        <v>80</v>
      </c>
      <c r="D23" s="13"/>
      <c r="E23" s="2"/>
      <c r="F23" s="2"/>
      <c r="G23" s="2"/>
      <c r="H23" s="2"/>
      <c r="I23" s="2"/>
      <c r="J23" s="11"/>
      <c r="L23" s="1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17" customFormat="1" ht="16.5" thickBot="1">
      <c r="A24" s="170" t="s">
        <v>687</v>
      </c>
      <c r="B24" s="73" t="s">
        <v>154</v>
      </c>
      <c r="C24" s="74">
        <v>150</v>
      </c>
      <c r="D24" s="13"/>
      <c r="E24" s="2"/>
      <c r="F24" s="2"/>
      <c r="G24" s="2"/>
      <c r="H24" s="2"/>
      <c r="I24" s="2"/>
      <c r="J24" s="11"/>
      <c r="L24" s="1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17" customFormat="1" ht="15.75">
      <c r="A25" s="230"/>
      <c r="B25" s="231"/>
      <c r="C25" s="232"/>
      <c r="D25" s="13"/>
      <c r="E25" s="2"/>
      <c r="F25" s="2"/>
      <c r="G25" s="2"/>
      <c r="H25" s="2"/>
      <c r="I25" s="2"/>
      <c r="J25" s="11"/>
      <c r="L25" s="1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17" customFormat="1" ht="15.75">
      <c r="A26" s="233"/>
      <c r="B26" s="216"/>
      <c r="C26" s="234"/>
      <c r="D26" s="13"/>
      <c r="E26" s="2"/>
      <c r="F26" s="2"/>
      <c r="G26" s="2"/>
      <c r="H26" s="2"/>
      <c r="I26" s="2"/>
      <c r="J26" s="11"/>
      <c r="L26" s="1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</sheetData>
  <mergeCells count="3">
    <mergeCell ref="A3:A4"/>
    <mergeCell ref="B3:B4"/>
    <mergeCell ref="C3:C4"/>
  </mergeCells>
  <pageMargins left="0.59055118110236227" right="0.19685039370078741" top="0.78740157480314965" bottom="0.31496062992125984" header="0.15748031496062992" footer="0.23622047244094491"/>
  <pageSetup paperSize="9" scale="87" orientation="portrait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AG430"/>
  <sheetViews>
    <sheetView view="pageBreakPreview" topLeftCell="A127" workbookViewId="0">
      <selection activeCell="C148" sqref="C148"/>
    </sheetView>
  </sheetViews>
  <sheetFormatPr defaultRowHeight="12.75"/>
  <cols>
    <col min="1" max="1" width="13.1640625" style="17" customWidth="1"/>
    <col min="2" max="2" width="96.83203125" style="17" customWidth="1"/>
    <col min="3" max="3" width="18" style="17" customWidth="1"/>
    <col min="4" max="16384" width="9.33203125" style="17"/>
  </cols>
  <sheetData>
    <row r="1" spans="1:33" s="7" customFormat="1" ht="15.75">
      <c r="A1" s="100" t="s">
        <v>170</v>
      </c>
      <c r="B1" s="9" t="s">
        <v>526</v>
      </c>
      <c r="D1" s="2"/>
      <c r="E1" s="1"/>
      <c r="F1" s="1"/>
      <c r="G1" s="1"/>
      <c r="H1" s="1"/>
      <c r="I1" s="4"/>
      <c r="J1" s="21"/>
    </row>
    <row r="2" spans="1:33" s="7" customFormat="1" ht="16.5" thickBot="1">
      <c r="A2" s="100"/>
      <c r="B2" s="9"/>
      <c r="D2" s="2"/>
      <c r="E2" s="1"/>
      <c r="F2" s="1"/>
      <c r="G2" s="1"/>
      <c r="H2" s="1"/>
      <c r="I2" s="4"/>
      <c r="J2" s="21"/>
    </row>
    <row r="3" spans="1:33" ht="16.5" customHeight="1">
      <c r="A3" s="245" t="s">
        <v>171</v>
      </c>
      <c r="B3" s="241" t="s">
        <v>67</v>
      </c>
      <c r="C3" s="247" t="s">
        <v>139</v>
      </c>
      <c r="D3" s="23"/>
      <c r="E3" s="23"/>
      <c r="F3" s="23"/>
      <c r="G3" s="23"/>
      <c r="H3" s="23"/>
      <c r="I3" s="36"/>
      <c r="J3" s="11"/>
      <c r="L3" s="12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6.5" customHeight="1" thickBot="1">
      <c r="A4" s="246"/>
      <c r="B4" s="242"/>
      <c r="C4" s="242"/>
      <c r="D4" s="23"/>
      <c r="E4" s="23"/>
      <c r="F4" s="23"/>
      <c r="G4" s="23"/>
      <c r="H4" s="23"/>
      <c r="I4" s="23"/>
      <c r="J4" s="11"/>
      <c r="L4" s="12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14" customFormat="1" ht="15.75" customHeight="1">
      <c r="A5" s="114" t="s">
        <v>611</v>
      </c>
      <c r="B5" s="50" t="s">
        <v>124</v>
      </c>
      <c r="C5" s="70">
        <v>800</v>
      </c>
      <c r="D5" s="29"/>
      <c r="E5" s="29"/>
      <c r="F5" s="29"/>
      <c r="G5" s="29"/>
      <c r="H5" s="29"/>
      <c r="I5" s="26"/>
      <c r="J5" s="26"/>
    </row>
    <row r="6" spans="1:33" s="14" customFormat="1" ht="15.75" customHeight="1">
      <c r="A6" s="114" t="s">
        <v>527</v>
      </c>
      <c r="B6" s="50" t="s">
        <v>125</v>
      </c>
      <c r="C6" s="70">
        <v>800</v>
      </c>
      <c r="D6" s="29"/>
      <c r="E6" s="29"/>
      <c r="F6" s="29"/>
      <c r="G6" s="29"/>
      <c r="H6" s="29"/>
      <c r="I6" s="26"/>
      <c r="J6" s="26"/>
    </row>
    <row r="7" spans="1:33" s="14" customFormat="1" ht="15.75" customHeight="1">
      <c r="A7" s="114" t="s">
        <v>528</v>
      </c>
      <c r="B7" s="50" t="s">
        <v>127</v>
      </c>
      <c r="C7" s="70">
        <v>650</v>
      </c>
      <c r="D7" s="29"/>
      <c r="E7" s="29"/>
      <c r="F7" s="29"/>
      <c r="G7" s="29"/>
      <c r="H7" s="29"/>
      <c r="I7" s="26"/>
      <c r="J7" s="26"/>
    </row>
    <row r="8" spans="1:33" s="14" customFormat="1" ht="15.75">
      <c r="A8" s="114" t="s">
        <v>529</v>
      </c>
      <c r="B8" s="50" t="s">
        <v>126</v>
      </c>
      <c r="C8" s="70">
        <v>650</v>
      </c>
      <c r="D8" s="29"/>
      <c r="E8" s="29"/>
      <c r="F8" s="29"/>
      <c r="G8" s="29"/>
      <c r="H8" s="29"/>
      <c r="I8" s="26"/>
      <c r="J8" s="26"/>
    </row>
    <row r="9" spans="1:33" s="14" customFormat="1" ht="15.75">
      <c r="A9" s="114" t="s">
        <v>530</v>
      </c>
      <c r="B9" s="5" t="s">
        <v>111</v>
      </c>
      <c r="C9" s="70">
        <v>550</v>
      </c>
      <c r="D9" s="29"/>
      <c r="E9" s="29"/>
      <c r="F9" s="29"/>
      <c r="G9" s="29"/>
      <c r="H9" s="29"/>
      <c r="I9" s="26"/>
      <c r="J9" s="26"/>
    </row>
    <row r="10" spans="1:33" s="14" customFormat="1" ht="15.75">
      <c r="A10" s="114" t="s">
        <v>531</v>
      </c>
      <c r="B10" s="5" t="s">
        <v>112</v>
      </c>
      <c r="C10" s="70">
        <v>400</v>
      </c>
      <c r="D10" s="29"/>
      <c r="E10" s="29"/>
      <c r="F10" s="29"/>
      <c r="G10" s="29"/>
      <c r="H10" s="29"/>
      <c r="I10" s="26"/>
      <c r="J10" s="26"/>
    </row>
    <row r="11" spans="1:33" s="14" customFormat="1" ht="15.75">
      <c r="A11" s="114" t="s">
        <v>532</v>
      </c>
      <c r="B11" s="68" t="s">
        <v>108</v>
      </c>
      <c r="C11" s="86">
        <v>100</v>
      </c>
      <c r="D11" s="26"/>
      <c r="E11" s="26"/>
      <c r="F11" s="26"/>
      <c r="G11" s="26"/>
      <c r="H11" s="26"/>
      <c r="I11" s="26"/>
      <c r="J11" s="26"/>
    </row>
    <row r="12" spans="1:33" s="14" customFormat="1" ht="15.75">
      <c r="A12" s="114" t="s">
        <v>533</v>
      </c>
      <c r="B12" s="68" t="s">
        <v>109</v>
      </c>
      <c r="C12" s="86">
        <v>100</v>
      </c>
      <c r="D12" s="26"/>
      <c r="E12" s="26"/>
      <c r="F12" s="26"/>
      <c r="G12" s="26"/>
      <c r="H12" s="26"/>
      <c r="I12" s="26"/>
      <c r="J12" s="26"/>
    </row>
    <row r="13" spans="1:33" s="14" customFormat="1" ht="15.75">
      <c r="A13" s="114" t="s">
        <v>534</v>
      </c>
      <c r="B13" s="37" t="s">
        <v>46</v>
      </c>
      <c r="C13" s="72">
        <v>100</v>
      </c>
      <c r="D13" s="26"/>
      <c r="E13" s="26"/>
      <c r="F13" s="26"/>
      <c r="G13" s="26"/>
      <c r="H13" s="26"/>
      <c r="I13" s="26"/>
      <c r="J13" s="26"/>
    </row>
    <row r="14" spans="1:33" s="14" customFormat="1" ht="15.75">
      <c r="A14" s="114" t="s">
        <v>535</v>
      </c>
      <c r="B14" s="37" t="s">
        <v>48</v>
      </c>
      <c r="C14" s="72">
        <v>66</v>
      </c>
      <c r="D14" s="26"/>
      <c r="E14" s="26"/>
      <c r="F14" s="26"/>
      <c r="G14" s="26"/>
      <c r="H14" s="26"/>
      <c r="I14" s="26"/>
      <c r="J14" s="26"/>
    </row>
    <row r="15" spans="1:33" s="14" customFormat="1" ht="15.75">
      <c r="A15" s="114" t="s">
        <v>536</v>
      </c>
      <c r="B15" s="5" t="s">
        <v>118</v>
      </c>
      <c r="C15" s="82">
        <v>100</v>
      </c>
      <c r="D15" s="26"/>
      <c r="E15" s="26"/>
      <c r="F15" s="26"/>
      <c r="G15" s="26"/>
      <c r="H15" s="26"/>
      <c r="I15" s="26"/>
      <c r="J15" s="26"/>
    </row>
    <row r="16" spans="1:33" s="14" customFormat="1" ht="15.75">
      <c r="A16" s="114" t="s">
        <v>537</v>
      </c>
      <c r="B16" s="37" t="s">
        <v>49</v>
      </c>
      <c r="C16" s="72">
        <v>150</v>
      </c>
      <c r="D16" s="26"/>
      <c r="E16" s="26"/>
      <c r="F16" s="26"/>
      <c r="H16" s="26"/>
      <c r="I16" s="26"/>
      <c r="J16" s="26"/>
    </row>
    <row r="17" spans="1:33" s="14" customFormat="1" ht="31.5" customHeight="1">
      <c r="A17" s="114" t="s">
        <v>538</v>
      </c>
      <c r="B17" s="61" t="s">
        <v>76</v>
      </c>
      <c r="C17" s="70">
        <v>130</v>
      </c>
      <c r="D17" s="26"/>
      <c r="H17" s="26"/>
      <c r="I17" s="26"/>
      <c r="J17" s="26"/>
    </row>
    <row r="18" spans="1:33" s="14" customFormat="1" ht="16.5" customHeight="1">
      <c r="A18" s="114" t="s">
        <v>683</v>
      </c>
      <c r="B18" s="61" t="s">
        <v>121</v>
      </c>
      <c r="C18" s="70">
        <v>2</v>
      </c>
      <c r="D18" s="26"/>
      <c r="H18" s="26"/>
      <c r="I18" s="26"/>
      <c r="J18" s="26"/>
    </row>
    <row r="19" spans="1:33" s="14" customFormat="1" ht="15.75">
      <c r="A19" s="114" t="s">
        <v>614</v>
      </c>
      <c r="B19" s="61" t="s">
        <v>120</v>
      </c>
      <c r="C19" s="70">
        <v>5</v>
      </c>
      <c r="D19" s="26"/>
      <c r="H19" s="26"/>
      <c r="I19" s="26"/>
      <c r="J19" s="26"/>
    </row>
    <row r="20" spans="1:33" s="14" customFormat="1" ht="15.75">
      <c r="A20" s="105" t="s">
        <v>684</v>
      </c>
      <c r="B20" s="37" t="s">
        <v>122</v>
      </c>
      <c r="C20" s="70">
        <v>150</v>
      </c>
      <c r="D20" s="29"/>
      <c r="E20" s="29"/>
      <c r="F20" s="29"/>
      <c r="G20" s="29"/>
      <c r="H20" s="29"/>
      <c r="I20" s="26"/>
      <c r="J20" s="26"/>
    </row>
    <row r="21" spans="1:33" s="14" customFormat="1" ht="15.75">
      <c r="A21" s="105" t="s">
        <v>685</v>
      </c>
      <c r="B21" s="37" t="s">
        <v>123</v>
      </c>
      <c r="C21" s="70">
        <v>200</v>
      </c>
      <c r="D21" s="29"/>
      <c r="E21" s="29"/>
      <c r="F21" s="29"/>
      <c r="G21" s="29"/>
      <c r="H21" s="29"/>
      <c r="I21" s="26"/>
      <c r="J21" s="26"/>
    </row>
    <row r="22" spans="1:33" s="14" customFormat="1" ht="16.5" thickBot="1">
      <c r="A22" s="106" t="s">
        <v>686</v>
      </c>
      <c r="B22" s="83" t="s">
        <v>92</v>
      </c>
      <c r="C22" s="84">
        <v>200</v>
      </c>
      <c r="D22" s="29"/>
      <c r="E22" s="29"/>
      <c r="F22" s="29"/>
      <c r="G22" s="29"/>
      <c r="H22" s="29"/>
      <c r="I22" s="26"/>
      <c r="J22" s="26"/>
    </row>
    <row r="23" spans="1:33" s="7" customFormat="1" ht="15.75">
      <c r="A23" s="10"/>
      <c r="B23" s="34"/>
      <c r="E23" s="1"/>
      <c r="F23" s="1"/>
      <c r="G23" s="1"/>
      <c r="H23" s="1"/>
      <c r="I23" s="1"/>
      <c r="J23" s="4"/>
      <c r="K23" s="22"/>
    </row>
    <row r="24" spans="1:33" s="7" customFormat="1" ht="15.75">
      <c r="A24" s="103" t="s">
        <v>172</v>
      </c>
      <c r="B24" s="8" t="s">
        <v>173</v>
      </c>
      <c r="E24" s="2"/>
      <c r="F24" s="1"/>
      <c r="G24" s="1"/>
      <c r="H24" s="1"/>
      <c r="I24" s="1"/>
      <c r="J24" s="8"/>
      <c r="K24" s="22"/>
    </row>
    <row r="25" spans="1:33" s="14" customFormat="1" ht="15.75" thickBot="1">
      <c r="A25" s="104"/>
      <c r="B25" s="32"/>
      <c r="C25" s="26"/>
      <c r="D25" s="26"/>
      <c r="E25" s="26"/>
      <c r="F25" s="26"/>
      <c r="G25" s="26"/>
      <c r="H25" s="26"/>
      <c r="I25" s="26"/>
      <c r="J25" s="26"/>
    </row>
    <row r="26" spans="1:33" ht="16.5" customHeight="1">
      <c r="A26" s="245" t="s">
        <v>171</v>
      </c>
      <c r="B26" s="241" t="s">
        <v>67</v>
      </c>
      <c r="C26" s="247" t="s">
        <v>139</v>
      </c>
      <c r="D26" s="23"/>
      <c r="E26" s="23"/>
      <c r="F26" s="23"/>
      <c r="G26" s="23"/>
      <c r="H26" s="23"/>
      <c r="I26" s="36"/>
      <c r="J26" s="11"/>
      <c r="L26" s="1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6.5" customHeight="1" thickBot="1">
      <c r="A27" s="246"/>
      <c r="B27" s="242"/>
      <c r="C27" s="242"/>
      <c r="D27" s="23"/>
      <c r="E27" s="23"/>
      <c r="F27" s="23"/>
      <c r="G27" s="23"/>
      <c r="H27" s="23"/>
      <c r="I27" s="23"/>
      <c r="J27" s="11"/>
      <c r="L27" s="1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14" customFormat="1" ht="15.75" customHeight="1">
      <c r="A28" s="114" t="s">
        <v>174</v>
      </c>
      <c r="B28" s="50" t="s">
        <v>124</v>
      </c>
      <c r="C28" s="70">
        <v>800</v>
      </c>
      <c r="D28" s="26"/>
      <c r="E28" s="26"/>
      <c r="F28" s="26"/>
      <c r="G28" s="26"/>
      <c r="H28" s="26"/>
      <c r="I28" s="26"/>
      <c r="J28" s="26"/>
    </row>
    <row r="29" spans="1:33" s="14" customFormat="1" ht="15.75" customHeight="1">
      <c r="A29" s="114" t="s">
        <v>175</v>
      </c>
      <c r="B29" s="50" t="s">
        <v>125</v>
      </c>
      <c r="C29" s="70">
        <v>800</v>
      </c>
      <c r="D29" s="26"/>
      <c r="E29" s="26"/>
      <c r="F29" s="26"/>
      <c r="G29" s="26"/>
      <c r="H29" s="26"/>
      <c r="I29" s="26"/>
      <c r="J29" s="26"/>
    </row>
    <row r="30" spans="1:33" s="14" customFormat="1" ht="15.75" customHeight="1">
      <c r="A30" s="114" t="s">
        <v>176</v>
      </c>
      <c r="B30" s="50" t="s">
        <v>127</v>
      </c>
      <c r="C30" s="70">
        <v>650</v>
      </c>
      <c r="D30" s="26"/>
      <c r="E30" s="26"/>
      <c r="F30" s="26"/>
      <c r="G30" s="26"/>
      <c r="H30" s="26"/>
      <c r="I30" s="26"/>
      <c r="J30" s="26"/>
    </row>
    <row r="31" spans="1:33" s="14" customFormat="1" ht="15.75">
      <c r="A31" s="114" t="s">
        <v>177</v>
      </c>
      <c r="B31" s="50" t="s">
        <v>126</v>
      </c>
      <c r="C31" s="70">
        <v>650</v>
      </c>
      <c r="D31" s="26"/>
      <c r="E31" s="26"/>
      <c r="F31" s="26"/>
      <c r="G31" s="26"/>
      <c r="H31" s="26"/>
      <c r="I31" s="26"/>
      <c r="J31" s="26"/>
    </row>
    <row r="32" spans="1:33" s="14" customFormat="1" ht="15.75">
      <c r="A32" s="114" t="s">
        <v>178</v>
      </c>
      <c r="B32" s="5" t="s">
        <v>111</v>
      </c>
      <c r="C32" s="70">
        <v>550</v>
      </c>
      <c r="D32" s="26"/>
      <c r="E32" s="26"/>
      <c r="F32" s="26"/>
      <c r="G32" s="26"/>
      <c r="H32" s="26"/>
      <c r="I32" s="26"/>
      <c r="J32" s="26"/>
    </row>
    <row r="33" spans="1:33" s="14" customFormat="1" ht="15.75">
      <c r="A33" s="114" t="s">
        <v>179</v>
      </c>
      <c r="B33" s="5" t="s">
        <v>112</v>
      </c>
      <c r="C33" s="70">
        <v>400</v>
      </c>
      <c r="D33" s="26"/>
      <c r="E33" s="26"/>
      <c r="F33" s="26"/>
      <c r="G33" s="26"/>
      <c r="H33" s="26"/>
      <c r="I33" s="26"/>
      <c r="J33" s="26"/>
    </row>
    <row r="34" spans="1:33" s="14" customFormat="1" ht="15.75">
      <c r="A34" s="114" t="s">
        <v>180</v>
      </c>
      <c r="B34" s="5" t="s">
        <v>153</v>
      </c>
      <c r="C34" s="70">
        <v>100</v>
      </c>
      <c r="D34" s="26"/>
      <c r="E34" s="26"/>
      <c r="F34" s="26"/>
      <c r="G34" s="26"/>
      <c r="H34" s="26"/>
      <c r="I34" s="26"/>
      <c r="J34" s="26"/>
    </row>
    <row r="35" spans="1:33" s="14" customFormat="1" ht="15.75" customHeight="1">
      <c r="A35" s="114" t="s">
        <v>181</v>
      </c>
      <c r="B35" s="40" t="s">
        <v>93</v>
      </c>
      <c r="C35" s="72">
        <v>178</v>
      </c>
      <c r="D35" s="26"/>
      <c r="E35" s="26"/>
      <c r="F35" s="26"/>
      <c r="G35" s="26"/>
      <c r="H35" s="26"/>
      <c r="I35" s="26"/>
      <c r="J35" s="26"/>
    </row>
    <row r="36" spans="1:33" s="14" customFormat="1" ht="16.5" thickBot="1">
      <c r="A36" s="116" t="s">
        <v>639</v>
      </c>
      <c r="B36" s="107" t="s">
        <v>92</v>
      </c>
      <c r="C36" s="74">
        <v>200</v>
      </c>
      <c r="D36" s="29"/>
      <c r="E36" s="29"/>
      <c r="F36" s="29"/>
      <c r="G36" s="29"/>
      <c r="H36" s="29"/>
      <c r="I36" s="29"/>
      <c r="J36" s="29"/>
    </row>
    <row r="37" spans="1:33" s="14" customFormat="1" ht="16.5" thickBot="1">
      <c r="A37" s="116" t="s">
        <v>588</v>
      </c>
      <c r="B37" s="107" t="s">
        <v>49</v>
      </c>
      <c r="C37" s="74">
        <v>150</v>
      </c>
      <c r="D37" s="29"/>
      <c r="E37" s="29"/>
      <c r="F37" s="29"/>
      <c r="G37" s="29"/>
      <c r="H37" s="29"/>
      <c r="I37" s="29"/>
      <c r="J37" s="29"/>
    </row>
    <row r="38" spans="1:33" s="7" customFormat="1" ht="15.75">
      <c r="A38" s="1"/>
      <c r="B38" s="34"/>
      <c r="F38" s="19"/>
      <c r="I38" s="16"/>
      <c r="K38" s="20"/>
    </row>
    <row r="39" spans="1:33" s="14" customFormat="1" ht="15">
      <c r="A39" s="108" t="s">
        <v>182</v>
      </c>
      <c r="B39" s="31" t="s">
        <v>167</v>
      </c>
      <c r="C39" s="26"/>
      <c r="D39" s="26"/>
      <c r="E39" s="26"/>
      <c r="F39" s="26"/>
      <c r="G39" s="26"/>
      <c r="H39" s="26"/>
      <c r="I39" s="26"/>
      <c r="J39" s="26"/>
    </row>
    <row r="40" spans="1:33" s="14" customFormat="1" ht="15.75" thickBot="1">
      <c r="A40" s="104"/>
      <c r="B40" s="32"/>
      <c r="C40" s="26"/>
      <c r="D40" s="26"/>
      <c r="E40" s="26"/>
      <c r="F40" s="26"/>
      <c r="G40" s="26"/>
      <c r="H40" s="26"/>
      <c r="I40" s="26"/>
      <c r="J40" s="26"/>
    </row>
    <row r="41" spans="1:33" ht="16.5" customHeight="1">
      <c r="A41" s="245" t="s">
        <v>171</v>
      </c>
      <c r="B41" s="241" t="s">
        <v>67</v>
      </c>
      <c r="C41" s="247" t="s">
        <v>139</v>
      </c>
      <c r="D41" s="23"/>
      <c r="E41" s="23"/>
      <c r="F41" s="23"/>
      <c r="G41" s="23"/>
      <c r="H41" s="23"/>
      <c r="I41" s="36"/>
      <c r="J41" s="11"/>
      <c r="L41" s="1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6.5" customHeight="1" thickBot="1">
      <c r="A42" s="246"/>
      <c r="B42" s="242"/>
      <c r="C42" s="242"/>
      <c r="D42" s="23"/>
      <c r="E42" s="23"/>
      <c r="F42" s="23"/>
      <c r="G42" s="23"/>
      <c r="H42" s="23"/>
      <c r="I42" s="23"/>
      <c r="J42" s="11"/>
      <c r="L42" s="1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14" customFormat="1" ht="15.75" customHeight="1">
      <c r="A43" s="114" t="s">
        <v>183</v>
      </c>
      <c r="B43" s="50" t="s">
        <v>124</v>
      </c>
      <c r="C43" s="70">
        <v>800</v>
      </c>
      <c r="D43" s="26"/>
      <c r="E43" s="26"/>
      <c r="F43" s="26"/>
      <c r="G43" s="26"/>
      <c r="H43" s="26"/>
      <c r="I43" s="26"/>
      <c r="J43" s="26"/>
    </row>
    <row r="44" spans="1:33" s="14" customFormat="1" ht="15.75" customHeight="1">
      <c r="A44" s="114" t="s">
        <v>184</v>
      </c>
      <c r="B44" s="50" t="s">
        <v>125</v>
      </c>
      <c r="C44" s="70">
        <v>800</v>
      </c>
      <c r="D44" s="26"/>
      <c r="E44" s="26"/>
      <c r="F44" s="26"/>
      <c r="G44" s="26"/>
      <c r="H44" s="26"/>
      <c r="I44" s="26"/>
      <c r="J44" s="26"/>
    </row>
    <row r="45" spans="1:33" s="14" customFormat="1" ht="15.75" customHeight="1">
      <c r="A45" s="114" t="s">
        <v>185</v>
      </c>
      <c r="B45" s="50" t="s">
        <v>127</v>
      </c>
      <c r="C45" s="70">
        <v>650</v>
      </c>
      <c r="D45" s="26"/>
      <c r="E45" s="26"/>
      <c r="F45" s="26"/>
      <c r="G45" s="26"/>
      <c r="H45" s="26"/>
      <c r="I45" s="26"/>
      <c r="J45" s="26"/>
    </row>
    <row r="46" spans="1:33" s="14" customFormat="1" ht="15.75" customHeight="1">
      <c r="A46" s="114" t="s">
        <v>186</v>
      </c>
      <c r="B46" s="50" t="s">
        <v>126</v>
      </c>
      <c r="C46" s="71">
        <v>650</v>
      </c>
      <c r="D46" s="26"/>
      <c r="E46" s="26"/>
      <c r="F46" s="26"/>
      <c r="G46" s="26"/>
      <c r="H46" s="26"/>
      <c r="I46" s="26"/>
      <c r="J46" s="26"/>
    </row>
    <row r="47" spans="1:33" s="14" customFormat="1" ht="15.75">
      <c r="A47" s="114" t="s">
        <v>187</v>
      </c>
      <c r="B47" s="5" t="s">
        <v>111</v>
      </c>
      <c r="C47" s="70">
        <v>550</v>
      </c>
      <c r="D47" s="29"/>
      <c r="E47" s="29"/>
      <c r="F47" s="29"/>
      <c r="G47" s="29"/>
      <c r="H47" s="29"/>
      <c r="I47" s="26"/>
      <c r="J47" s="26"/>
    </row>
    <row r="48" spans="1:33" s="14" customFormat="1" ht="15.75">
      <c r="A48" s="114" t="s">
        <v>188</v>
      </c>
      <c r="B48" s="5" t="s">
        <v>112</v>
      </c>
      <c r="C48" s="70">
        <v>400</v>
      </c>
      <c r="D48" s="29"/>
      <c r="E48" s="29"/>
      <c r="F48" s="29"/>
      <c r="G48" s="29"/>
      <c r="H48" s="29"/>
      <c r="I48" s="26"/>
      <c r="J48" s="26"/>
    </row>
    <row r="49" spans="1:10" s="14" customFormat="1" ht="15.75">
      <c r="A49" s="114" t="s">
        <v>189</v>
      </c>
      <c r="B49" s="40" t="s">
        <v>50</v>
      </c>
      <c r="C49" s="72">
        <v>90</v>
      </c>
      <c r="D49" s="29"/>
      <c r="E49" s="29"/>
      <c r="F49" s="29"/>
      <c r="G49" s="29"/>
      <c r="H49" s="29"/>
      <c r="I49" s="26"/>
      <c r="J49" s="26"/>
    </row>
    <row r="50" spans="1:10" s="14" customFormat="1" ht="15.75">
      <c r="A50" s="114" t="s">
        <v>640</v>
      </c>
      <c r="B50" s="40" t="s">
        <v>100</v>
      </c>
      <c r="C50" s="72">
        <v>90</v>
      </c>
      <c r="D50" s="29"/>
      <c r="E50" s="29"/>
      <c r="F50" s="29"/>
      <c r="G50" s="29"/>
      <c r="H50" s="29"/>
      <c r="I50" s="26"/>
      <c r="J50" s="26"/>
    </row>
    <row r="51" spans="1:10" s="14" customFormat="1" ht="15.75">
      <c r="A51" s="114" t="s">
        <v>641</v>
      </c>
      <c r="B51" s="40" t="s">
        <v>155</v>
      </c>
      <c r="C51" s="72">
        <v>130</v>
      </c>
      <c r="D51" s="29"/>
      <c r="E51" s="29"/>
      <c r="F51" s="29"/>
      <c r="G51" s="29"/>
      <c r="H51" s="29"/>
      <c r="I51" s="26"/>
      <c r="J51" s="26"/>
    </row>
    <row r="52" spans="1:10" s="14" customFormat="1" ht="15.75">
      <c r="A52" s="114" t="s">
        <v>612</v>
      </c>
      <c r="B52" s="63" t="s">
        <v>162</v>
      </c>
      <c r="C52" s="72">
        <v>50</v>
      </c>
      <c r="D52" s="26"/>
      <c r="E52" s="26"/>
      <c r="F52" s="26"/>
      <c r="G52" s="26"/>
      <c r="H52" s="26"/>
      <c r="I52" s="26"/>
      <c r="J52" s="26"/>
    </row>
    <row r="53" spans="1:10" s="14" customFormat="1" ht="15.75">
      <c r="A53" s="114"/>
      <c r="B53" s="41" t="s">
        <v>72</v>
      </c>
      <c r="C53" s="72"/>
      <c r="D53" s="26"/>
      <c r="E53" s="26"/>
      <c r="F53" s="26"/>
      <c r="G53" s="26"/>
      <c r="H53" s="26"/>
      <c r="I53" s="26"/>
      <c r="J53" s="26"/>
    </row>
    <row r="54" spans="1:10" s="14" customFormat="1" ht="15.75">
      <c r="A54" s="114" t="s">
        <v>642</v>
      </c>
      <c r="B54" s="40" t="s">
        <v>5</v>
      </c>
      <c r="C54" s="72">
        <v>320</v>
      </c>
      <c r="D54" s="26"/>
      <c r="E54" s="26"/>
      <c r="F54" s="26"/>
      <c r="G54" s="26"/>
      <c r="H54" s="26"/>
      <c r="I54" s="26"/>
      <c r="J54" s="26"/>
    </row>
    <row r="55" spans="1:10" s="14" customFormat="1" ht="15.75">
      <c r="A55" s="114" t="s">
        <v>643</v>
      </c>
      <c r="B55" s="39" t="s">
        <v>6</v>
      </c>
      <c r="C55" s="72">
        <v>400</v>
      </c>
      <c r="D55" s="26"/>
      <c r="E55" s="26"/>
      <c r="F55" s="26"/>
      <c r="G55" s="26"/>
      <c r="H55" s="26"/>
      <c r="I55" s="26"/>
      <c r="J55" s="26"/>
    </row>
    <row r="56" spans="1:10" s="14" customFormat="1" ht="15.75">
      <c r="A56" s="114" t="s">
        <v>644</v>
      </c>
      <c r="B56" s="40" t="s">
        <v>22</v>
      </c>
      <c r="C56" s="72">
        <v>400</v>
      </c>
      <c r="D56" s="26"/>
      <c r="E56" s="26"/>
      <c r="F56" s="26"/>
      <c r="G56" s="26"/>
      <c r="H56" s="26"/>
      <c r="I56" s="26"/>
      <c r="J56" s="26"/>
    </row>
    <row r="57" spans="1:10" s="14" customFormat="1" ht="15.75">
      <c r="A57" s="114" t="s">
        <v>645</v>
      </c>
      <c r="B57" s="39" t="s">
        <v>23</v>
      </c>
      <c r="C57" s="77">
        <v>400</v>
      </c>
      <c r="D57" s="26"/>
      <c r="E57" s="26"/>
      <c r="F57" s="26"/>
      <c r="G57" s="26"/>
      <c r="H57" s="26"/>
      <c r="I57" s="26"/>
      <c r="J57" s="26"/>
    </row>
    <row r="58" spans="1:10" s="14" customFormat="1" ht="15.75">
      <c r="A58" s="114" t="s">
        <v>646</v>
      </c>
      <c r="B58" s="40" t="s">
        <v>163</v>
      </c>
      <c r="C58" s="77">
        <v>250</v>
      </c>
      <c r="D58" s="26"/>
      <c r="E58" s="26"/>
      <c r="F58" s="26"/>
      <c r="G58" s="26"/>
      <c r="H58" s="26"/>
      <c r="I58" s="26"/>
      <c r="J58" s="26"/>
    </row>
    <row r="59" spans="1:10" s="14" customFormat="1" ht="15.75">
      <c r="A59" s="114" t="s">
        <v>647</v>
      </c>
      <c r="B59" s="40" t="s">
        <v>7</v>
      </c>
      <c r="C59" s="77">
        <v>200</v>
      </c>
      <c r="D59" s="26"/>
      <c r="E59" s="26"/>
      <c r="F59" s="26"/>
      <c r="G59" s="26"/>
      <c r="H59" s="26"/>
      <c r="I59" s="26"/>
      <c r="J59" s="26"/>
    </row>
    <row r="60" spans="1:10" s="14" customFormat="1" ht="15.75">
      <c r="A60" s="114" t="s">
        <v>648</v>
      </c>
      <c r="B60" s="38" t="s">
        <v>24</v>
      </c>
      <c r="C60" s="77">
        <v>250</v>
      </c>
      <c r="D60" s="26"/>
      <c r="E60" s="26"/>
      <c r="F60" s="26"/>
      <c r="G60" s="26"/>
      <c r="H60" s="26"/>
      <c r="I60" s="26"/>
      <c r="J60" s="26"/>
    </row>
    <row r="61" spans="1:10" s="14" customFormat="1" ht="15.75">
      <c r="A61" s="114" t="s">
        <v>649</v>
      </c>
      <c r="B61" s="39" t="s">
        <v>164</v>
      </c>
      <c r="C61" s="77">
        <v>1300</v>
      </c>
      <c r="D61" s="26"/>
      <c r="E61" s="26"/>
      <c r="F61" s="26"/>
      <c r="G61" s="26"/>
      <c r="H61" s="26"/>
      <c r="I61" s="26"/>
      <c r="J61" s="26"/>
    </row>
    <row r="62" spans="1:10" s="14" customFormat="1" ht="15.75">
      <c r="A62" s="114" t="s">
        <v>650</v>
      </c>
      <c r="B62" s="40" t="s">
        <v>40</v>
      </c>
      <c r="C62" s="77">
        <v>300</v>
      </c>
      <c r="D62" s="26"/>
      <c r="E62" s="26"/>
      <c r="F62" s="26"/>
      <c r="G62" s="26"/>
      <c r="H62" s="26"/>
      <c r="I62" s="26"/>
      <c r="J62" s="26"/>
    </row>
    <row r="63" spans="1:10" s="14" customFormat="1" ht="15.75">
      <c r="A63" s="105"/>
      <c r="B63" s="41" t="s">
        <v>71</v>
      </c>
      <c r="C63" s="77"/>
      <c r="D63" s="26"/>
      <c r="E63" s="26"/>
      <c r="F63" s="26"/>
      <c r="G63" s="26"/>
      <c r="H63" s="26"/>
      <c r="I63" s="26"/>
      <c r="J63" s="26"/>
    </row>
    <row r="64" spans="1:10" s="14" customFormat="1" ht="15.75">
      <c r="A64" s="105" t="s">
        <v>651</v>
      </c>
      <c r="B64" s="39" t="s">
        <v>75</v>
      </c>
      <c r="C64" s="77">
        <v>170</v>
      </c>
      <c r="D64" s="26"/>
      <c r="E64" s="26"/>
      <c r="F64" s="26"/>
      <c r="G64" s="26"/>
      <c r="H64" s="26"/>
      <c r="I64" s="26"/>
      <c r="J64" s="26"/>
    </row>
    <row r="65" spans="1:11" s="14" customFormat="1" ht="15.75">
      <c r="A65" s="105" t="s">
        <v>652</v>
      </c>
      <c r="B65" s="40" t="s">
        <v>0</v>
      </c>
      <c r="C65" s="77">
        <v>350</v>
      </c>
      <c r="D65" s="26"/>
      <c r="E65" s="26"/>
      <c r="F65" s="26"/>
      <c r="G65" s="26"/>
      <c r="H65" s="26"/>
      <c r="I65" s="26"/>
      <c r="J65" s="26"/>
    </row>
    <row r="66" spans="1:11" s="14" customFormat="1" ht="15.75">
      <c r="A66" s="105" t="s">
        <v>653</v>
      </c>
      <c r="B66" s="39" t="s">
        <v>2</v>
      </c>
      <c r="C66" s="77">
        <v>500</v>
      </c>
      <c r="D66" s="26"/>
      <c r="E66" s="26"/>
      <c r="F66" s="26"/>
      <c r="G66" s="26"/>
      <c r="H66" s="26"/>
      <c r="I66" s="26"/>
      <c r="J66" s="26"/>
    </row>
    <row r="67" spans="1:11" s="14" customFormat="1" ht="15.75">
      <c r="A67" s="105" t="s">
        <v>654</v>
      </c>
      <c r="B67" s="40" t="s">
        <v>3</v>
      </c>
      <c r="C67" s="77">
        <v>750</v>
      </c>
      <c r="D67" s="26"/>
      <c r="E67" s="26"/>
      <c r="F67" s="26"/>
      <c r="G67" s="26"/>
      <c r="H67" s="26"/>
      <c r="I67" s="26"/>
      <c r="J67" s="26"/>
    </row>
    <row r="68" spans="1:11" s="14" customFormat="1" ht="15.75">
      <c r="A68" s="105" t="s">
        <v>655</v>
      </c>
      <c r="B68" s="40" t="s">
        <v>1</v>
      </c>
      <c r="C68" s="77">
        <v>700</v>
      </c>
      <c r="D68" s="26"/>
      <c r="E68" s="26"/>
      <c r="F68" s="26"/>
      <c r="G68" s="26"/>
      <c r="H68" s="26"/>
      <c r="I68" s="26"/>
      <c r="J68" s="26"/>
    </row>
    <row r="69" spans="1:11" s="14" customFormat="1" ht="15.75">
      <c r="A69" s="105" t="s">
        <v>656</v>
      </c>
      <c r="B69" s="38" t="s">
        <v>4</v>
      </c>
      <c r="C69" s="77">
        <v>900</v>
      </c>
      <c r="D69" s="26"/>
      <c r="E69" s="26"/>
      <c r="F69" s="26"/>
      <c r="G69" s="26"/>
      <c r="H69" s="26"/>
      <c r="I69" s="26"/>
      <c r="J69" s="26"/>
    </row>
    <row r="70" spans="1:11" s="14" customFormat="1" ht="15.75">
      <c r="A70" s="105" t="s">
        <v>657</v>
      </c>
      <c r="B70" s="39" t="s">
        <v>165</v>
      </c>
      <c r="C70" s="77">
        <v>2350</v>
      </c>
      <c r="D70" s="26"/>
      <c r="E70" s="26"/>
      <c r="F70" s="26"/>
      <c r="G70" s="26"/>
      <c r="H70" s="26"/>
      <c r="I70" s="26"/>
      <c r="J70" s="26"/>
    </row>
    <row r="71" spans="1:11" s="14" customFormat="1" ht="15.75">
      <c r="A71" s="105" t="s">
        <v>658</v>
      </c>
      <c r="B71" s="40" t="s">
        <v>68</v>
      </c>
      <c r="C71" s="77">
        <v>450</v>
      </c>
      <c r="D71" s="26"/>
      <c r="E71" s="26"/>
      <c r="F71" s="26"/>
      <c r="G71" s="26"/>
      <c r="H71" s="26"/>
      <c r="I71" s="26"/>
      <c r="J71" s="26"/>
    </row>
    <row r="72" spans="1:11" s="14" customFormat="1" ht="15.75">
      <c r="A72" s="105" t="s">
        <v>659</v>
      </c>
      <c r="B72" s="39" t="s">
        <v>41</v>
      </c>
      <c r="C72" s="77">
        <v>400</v>
      </c>
      <c r="D72" s="26"/>
      <c r="E72" s="26"/>
      <c r="F72" s="26"/>
      <c r="G72" s="26"/>
      <c r="H72" s="26"/>
      <c r="I72" s="26"/>
      <c r="J72" s="26"/>
    </row>
    <row r="73" spans="1:11" s="14" customFormat="1" ht="15.75">
      <c r="A73" s="105" t="s">
        <v>660</v>
      </c>
      <c r="B73" s="40" t="s">
        <v>42</v>
      </c>
      <c r="C73" s="77">
        <v>300</v>
      </c>
      <c r="D73" s="26"/>
      <c r="E73" s="26"/>
      <c r="F73" s="26"/>
      <c r="G73" s="26"/>
      <c r="H73" s="26"/>
      <c r="I73" s="26"/>
      <c r="J73" s="26"/>
    </row>
    <row r="74" spans="1:11" s="14" customFormat="1" ht="15.75">
      <c r="A74" s="105" t="s">
        <v>661</v>
      </c>
      <c r="B74" s="39" t="s">
        <v>43</v>
      </c>
      <c r="C74" s="77">
        <v>450</v>
      </c>
      <c r="D74" s="26"/>
      <c r="E74" s="26"/>
      <c r="F74" s="26"/>
      <c r="G74" s="26"/>
      <c r="H74" s="26"/>
      <c r="I74" s="26"/>
      <c r="J74" s="26"/>
    </row>
    <row r="75" spans="1:11" s="14" customFormat="1" ht="15.75">
      <c r="A75" s="105" t="s">
        <v>662</v>
      </c>
      <c r="B75" s="40" t="s">
        <v>166</v>
      </c>
      <c r="C75" s="77">
        <v>2300</v>
      </c>
      <c r="D75" s="26"/>
      <c r="E75" s="26"/>
      <c r="F75" s="26"/>
      <c r="G75" s="26"/>
      <c r="H75" s="26"/>
      <c r="I75" s="26"/>
      <c r="J75" s="26"/>
    </row>
    <row r="76" spans="1:11" s="14" customFormat="1" ht="15.75">
      <c r="A76" s="105" t="s">
        <v>663</v>
      </c>
      <c r="B76" s="40" t="s">
        <v>44</v>
      </c>
      <c r="C76" s="77">
        <v>170</v>
      </c>
      <c r="D76" s="26"/>
      <c r="E76" s="26"/>
      <c r="F76" s="26"/>
      <c r="G76" s="26"/>
      <c r="H76" s="26"/>
      <c r="I76" s="26"/>
      <c r="J76" s="26"/>
    </row>
    <row r="77" spans="1:11" s="14" customFormat="1" ht="15.75" customHeight="1" thickBot="1">
      <c r="A77" s="106" t="s">
        <v>664</v>
      </c>
      <c r="B77" s="73" t="s">
        <v>92</v>
      </c>
      <c r="C77" s="74">
        <v>200</v>
      </c>
      <c r="D77" s="26"/>
      <c r="E77" s="26"/>
      <c r="F77" s="26"/>
      <c r="G77" s="26"/>
      <c r="H77" s="26"/>
      <c r="I77" s="26"/>
      <c r="J77" s="26"/>
    </row>
    <row r="78" spans="1:11" s="14" customFormat="1" ht="16.5" thickBot="1">
      <c r="A78" s="116" t="s">
        <v>665</v>
      </c>
      <c r="B78" s="107" t="s">
        <v>49</v>
      </c>
      <c r="C78" s="74">
        <v>150</v>
      </c>
      <c r="D78" s="29"/>
      <c r="E78" s="29"/>
      <c r="F78" s="29"/>
      <c r="G78" s="29"/>
      <c r="H78" s="29"/>
      <c r="I78" s="29"/>
      <c r="J78" s="29"/>
    </row>
    <row r="79" spans="1:11" s="7" customFormat="1" ht="15.75">
      <c r="A79" s="1"/>
      <c r="B79" s="34"/>
      <c r="F79" s="19"/>
      <c r="I79" s="16"/>
      <c r="K79" s="20"/>
    </row>
    <row r="80" spans="1:11" s="14" customFormat="1" ht="15.75">
      <c r="A80" s="109" t="s">
        <v>191</v>
      </c>
      <c r="B80" s="42" t="s">
        <v>190</v>
      </c>
      <c r="C80" s="43"/>
      <c r="D80" s="26"/>
      <c r="E80" s="26"/>
      <c r="F80" s="26"/>
      <c r="G80" s="26"/>
      <c r="H80" s="26"/>
      <c r="I80" s="26"/>
      <c r="J80" s="26"/>
    </row>
    <row r="81" spans="1:33" s="14" customFormat="1" ht="16.5" thickBot="1">
      <c r="A81" s="110"/>
      <c r="B81" s="46"/>
      <c r="C81" s="43"/>
      <c r="D81" s="26"/>
      <c r="E81" s="26"/>
      <c r="F81" s="26"/>
      <c r="G81" s="26"/>
      <c r="H81" s="26"/>
      <c r="I81" s="26"/>
      <c r="J81" s="26"/>
    </row>
    <row r="82" spans="1:33" ht="16.5" customHeight="1">
      <c r="A82" s="245" t="s">
        <v>171</v>
      </c>
      <c r="B82" s="241" t="s">
        <v>67</v>
      </c>
      <c r="C82" s="247" t="s">
        <v>139</v>
      </c>
      <c r="D82" s="23"/>
      <c r="E82" s="23"/>
      <c r="F82" s="23"/>
      <c r="G82" s="23"/>
      <c r="H82" s="23"/>
      <c r="I82" s="36"/>
      <c r="J82" s="11"/>
      <c r="L82" s="12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16.5" customHeight="1" thickBot="1">
      <c r="A83" s="246"/>
      <c r="B83" s="242"/>
      <c r="C83" s="242"/>
      <c r="D83" s="23"/>
      <c r="E83" s="23"/>
      <c r="F83" s="23"/>
      <c r="G83" s="23"/>
      <c r="H83" s="23"/>
      <c r="I83" s="23"/>
      <c r="J83" s="11"/>
      <c r="L83" s="12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s="14" customFormat="1" ht="15.75" customHeight="1">
      <c r="A84" s="114" t="s">
        <v>192</v>
      </c>
      <c r="B84" s="50" t="s">
        <v>124</v>
      </c>
      <c r="C84" s="70">
        <v>800</v>
      </c>
      <c r="D84" s="26"/>
      <c r="E84" s="26"/>
      <c r="F84" s="26"/>
      <c r="G84" s="26"/>
      <c r="H84" s="26"/>
      <c r="I84" s="26"/>
      <c r="J84" s="26"/>
    </row>
    <row r="85" spans="1:33" s="14" customFormat="1" ht="15.75" customHeight="1">
      <c r="A85" s="114" t="s">
        <v>193</v>
      </c>
      <c r="B85" s="50" t="s">
        <v>125</v>
      </c>
      <c r="C85" s="70">
        <v>800</v>
      </c>
      <c r="D85" s="26"/>
      <c r="E85" s="26"/>
      <c r="F85" s="26"/>
      <c r="G85" s="26"/>
      <c r="H85" s="26"/>
      <c r="I85" s="26"/>
      <c r="J85" s="26"/>
    </row>
    <row r="86" spans="1:33" s="14" customFormat="1" ht="15.75" customHeight="1">
      <c r="A86" s="114" t="s">
        <v>194</v>
      </c>
      <c r="B86" s="50" t="s">
        <v>127</v>
      </c>
      <c r="C86" s="70">
        <v>650</v>
      </c>
      <c r="D86" s="26"/>
      <c r="E86" s="26"/>
      <c r="F86" s="26"/>
      <c r="G86" s="26"/>
      <c r="H86" s="26"/>
      <c r="I86" s="26"/>
      <c r="J86" s="26"/>
    </row>
    <row r="87" spans="1:33" s="14" customFormat="1" ht="15.75">
      <c r="A87" s="114" t="s">
        <v>195</v>
      </c>
      <c r="B87" s="50" t="s">
        <v>126</v>
      </c>
      <c r="C87" s="71">
        <v>650</v>
      </c>
      <c r="D87" s="26"/>
      <c r="E87" s="26"/>
      <c r="F87" s="26"/>
      <c r="G87" s="26"/>
      <c r="H87" s="26"/>
      <c r="I87" s="26"/>
      <c r="J87" s="26"/>
    </row>
    <row r="88" spans="1:33" s="14" customFormat="1" ht="15.75">
      <c r="A88" s="114" t="s">
        <v>196</v>
      </c>
      <c r="B88" s="5" t="s">
        <v>111</v>
      </c>
      <c r="C88" s="70">
        <v>550</v>
      </c>
      <c r="D88" s="29"/>
      <c r="E88" s="29"/>
      <c r="F88" s="29"/>
      <c r="G88" s="29"/>
      <c r="H88" s="29"/>
      <c r="I88" s="26"/>
      <c r="J88" s="26"/>
    </row>
    <row r="89" spans="1:33" s="14" customFormat="1" ht="15.75">
      <c r="A89" s="114" t="s">
        <v>197</v>
      </c>
      <c r="B89" s="5" t="s">
        <v>112</v>
      </c>
      <c r="C89" s="70">
        <v>400</v>
      </c>
      <c r="D89" s="29"/>
      <c r="E89" s="29"/>
      <c r="F89" s="29"/>
      <c r="G89" s="29"/>
      <c r="H89" s="29"/>
      <c r="I89" s="26"/>
      <c r="J89" s="26"/>
    </row>
    <row r="90" spans="1:33" s="14" customFormat="1" ht="31.5">
      <c r="A90" s="114" t="s">
        <v>198</v>
      </c>
      <c r="B90" s="51" t="s">
        <v>156</v>
      </c>
      <c r="C90" s="70">
        <v>80</v>
      </c>
      <c r="D90" s="29"/>
      <c r="E90" s="29"/>
      <c r="F90" s="29"/>
      <c r="G90" s="29"/>
      <c r="H90" s="29"/>
      <c r="I90" s="26"/>
      <c r="J90" s="26"/>
    </row>
    <row r="91" spans="1:33" s="14" customFormat="1" ht="31.5">
      <c r="A91" s="114" t="s">
        <v>199</v>
      </c>
      <c r="B91" s="51" t="s">
        <v>157</v>
      </c>
      <c r="C91" s="70">
        <v>90</v>
      </c>
      <c r="D91" s="29"/>
      <c r="E91" s="29"/>
      <c r="F91" s="29"/>
      <c r="G91" s="29"/>
      <c r="H91" s="29"/>
      <c r="I91" s="26"/>
      <c r="J91" s="26"/>
    </row>
    <row r="92" spans="1:33" s="14" customFormat="1" ht="15.75">
      <c r="A92" s="114" t="s">
        <v>615</v>
      </c>
      <c r="B92" s="48" t="s">
        <v>8</v>
      </c>
      <c r="C92" s="72">
        <v>150</v>
      </c>
      <c r="D92" s="26"/>
      <c r="E92" s="26"/>
      <c r="F92" s="26"/>
      <c r="G92" s="26"/>
      <c r="H92" s="26"/>
      <c r="I92" s="26"/>
      <c r="J92" s="26"/>
    </row>
    <row r="93" spans="1:33" s="14" customFormat="1" ht="15.75">
      <c r="A93" s="114" t="s">
        <v>200</v>
      </c>
      <c r="B93" s="48" t="s">
        <v>9</v>
      </c>
      <c r="C93" s="72">
        <v>150</v>
      </c>
      <c r="D93" s="26"/>
      <c r="E93" s="26"/>
      <c r="F93" s="26"/>
      <c r="G93" s="26"/>
      <c r="H93" s="26"/>
      <c r="I93" s="26"/>
      <c r="J93" s="26"/>
    </row>
    <row r="94" spans="1:33" s="14" customFormat="1" ht="15.75">
      <c r="A94" s="114" t="s">
        <v>201</v>
      </c>
      <c r="B94" s="47" t="s">
        <v>51</v>
      </c>
      <c r="C94" s="70">
        <v>254</v>
      </c>
      <c r="D94" s="26"/>
      <c r="E94" s="26"/>
      <c r="F94" s="26"/>
      <c r="G94" s="26"/>
      <c r="H94" s="26"/>
      <c r="I94" s="26"/>
      <c r="J94" s="26"/>
    </row>
    <row r="95" spans="1:33" s="14" customFormat="1" ht="15.75">
      <c r="A95" s="114" t="s">
        <v>202</v>
      </c>
      <c r="B95" s="48" t="s">
        <v>52</v>
      </c>
      <c r="C95" s="70">
        <v>317</v>
      </c>
      <c r="D95" s="26"/>
      <c r="E95" s="26"/>
      <c r="F95" s="26"/>
      <c r="G95" s="26"/>
      <c r="H95" s="26"/>
      <c r="I95" s="26"/>
      <c r="J95" s="26"/>
    </row>
    <row r="96" spans="1:33" s="14" customFormat="1" ht="30" customHeight="1">
      <c r="A96" s="114" t="s">
        <v>203</v>
      </c>
      <c r="B96" s="49" t="s">
        <v>53</v>
      </c>
      <c r="C96" s="70">
        <v>101</v>
      </c>
      <c r="D96" s="26"/>
      <c r="E96" s="26"/>
      <c r="F96" s="26"/>
      <c r="G96" s="26"/>
      <c r="H96" s="26"/>
      <c r="I96" s="26"/>
      <c r="J96" s="26"/>
    </row>
    <row r="97" spans="1:10" s="14" customFormat="1" ht="31.5" customHeight="1">
      <c r="A97" s="114" t="s">
        <v>204</v>
      </c>
      <c r="B97" s="49" t="s">
        <v>54</v>
      </c>
      <c r="C97" s="70">
        <v>158</v>
      </c>
      <c r="D97" s="26"/>
      <c r="E97" s="26"/>
      <c r="F97" s="26"/>
      <c r="G97" s="26"/>
      <c r="H97" s="26"/>
      <c r="I97" s="26"/>
      <c r="J97" s="26"/>
    </row>
    <row r="98" spans="1:10" s="14" customFormat="1" ht="30" customHeight="1">
      <c r="A98" s="114" t="s">
        <v>205</v>
      </c>
      <c r="B98" s="49" t="s">
        <v>55</v>
      </c>
      <c r="C98" s="70">
        <v>158</v>
      </c>
      <c r="D98" s="26"/>
      <c r="E98" s="26"/>
      <c r="F98" s="26"/>
      <c r="G98" s="26"/>
      <c r="H98" s="26"/>
      <c r="I98" s="26"/>
      <c r="J98" s="26"/>
    </row>
    <row r="99" spans="1:10" s="14" customFormat="1" ht="31.5">
      <c r="A99" s="114" t="s">
        <v>206</v>
      </c>
      <c r="B99" s="50" t="s">
        <v>20</v>
      </c>
      <c r="C99" s="71">
        <v>78</v>
      </c>
      <c r="D99" s="26"/>
      <c r="E99" s="26"/>
      <c r="F99" s="26"/>
      <c r="G99" s="26"/>
      <c r="H99" s="26"/>
      <c r="I99" s="26"/>
      <c r="J99" s="26"/>
    </row>
    <row r="100" spans="1:10" s="14" customFormat="1" ht="31.5">
      <c r="A100" s="114" t="s">
        <v>207</v>
      </c>
      <c r="B100" s="51" t="s">
        <v>21</v>
      </c>
      <c r="C100" s="70">
        <v>69</v>
      </c>
      <c r="D100" s="26"/>
      <c r="E100" s="26"/>
      <c r="F100" s="26"/>
      <c r="G100" s="26"/>
      <c r="H100" s="26"/>
      <c r="I100" s="26"/>
      <c r="J100" s="26"/>
    </row>
    <row r="101" spans="1:10" s="14" customFormat="1" ht="15.75">
      <c r="A101" s="114" t="s">
        <v>208</v>
      </c>
      <c r="B101" s="47" t="s">
        <v>10</v>
      </c>
      <c r="C101" s="72">
        <v>200</v>
      </c>
      <c r="D101" s="26"/>
      <c r="E101" s="26"/>
      <c r="F101" s="26"/>
      <c r="G101" s="26"/>
      <c r="H101" s="26"/>
      <c r="I101" s="26"/>
      <c r="J101" s="26"/>
    </row>
    <row r="102" spans="1:10" s="14" customFormat="1" ht="15.75">
      <c r="A102" s="114" t="s">
        <v>209</v>
      </c>
      <c r="B102" s="48" t="s">
        <v>94</v>
      </c>
      <c r="C102" s="72">
        <v>150</v>
      </c>
      <c r="D102" s="26"/>
      <c r="E102" s="26"/>
      <c r="F102" s="26"/>
      <c r="G102" s="26"/>
      <c r="H102" s="26"/>
      <c r="I102" s="26"/>
      <c r="J102" s="26"/>
    </row>
    <row r="103" spans="1:10" s="14" customFormat="1" ht="15.75">
      <c r="A103" s="114" t="s">
        <v>210</v>
      </c>
      <c r="B103" s="48" t="s">
        <v>119</v>
      </c>
      <c r="C103" s="72">
        <v>170</v>
      </c>
      <c r="D103" s="26"/>
      <c r="E103" s="26"/>
      <c r="F103" s="26"/>
      <c r="G103" s="26"/>
      <c r="H103" s="26"/>
      <c r="I103" s="26"/>
      <c r="J103" s="26"/>
    </row>
    <row r="104" spans="1:10" s="14" customFormat="1" ht="15.75">
      <c r="A104" s="114" t="s">
        <v>211</v>
      </c>
      <c r="B104" s="48" t="s">
        <v>570</v>
      </c>
      <c r="C104" s="72">
        <v>160</v>
      </c>
      <c r="D104" s="26"/>
      <c r="E104" s="26"/>
      <c r="F104" s="26"/>
      <c r="G104" s="26"/>
      <c r="H104" s="26"/>
      <c r="I104" s="26"/>
      <c r="J104" s="26"/>
    </row>
    <row r="105" spans="1:10" s="14" customFormat="1" ht="15.75">
      <c r="A105" s="114" t="s">
        <v>590</v>
      </c>
      <c r="B105" s="48" t="s">
        <v>613</v>
      </c>
      <c r="C105" s="72">
        <v>150</v>
      </c>
      <c r="D105" s="26"/>
      <c r="E105" s="26"/>
      <c r="F105" s="26"/>
      <c r="G105" s="26"/>
      <c r="H105" s="26"/>
      <c r="I105" s="26"/>
      <c r="J105" s="26"/>
    </row>
    <row r="106" spans="1:10" s="14" customFormat="1" ht="15.75">
      <c r="A106" s="114" t="s">
        <v>592</v>
      </c>
      <c r="B106" s="48" t="s">
        <v>571</v>
      </c>
      <c r="C106" s="72">
        <v>80</v>
      </c>
      <c r="D106" s="26"/>
      <c r="E106" s="26"/>
      <c r="F106" s="26"/>
      <c r="G106" s="26"/>
      <c r="H106" s="26"/>
      <c r="I106" s="26"/>
      <c r="J106" s="26"/>
    </row>
    <row r="107" spans="1:10" s="14" customFormat="1" ht="15.75">
      <c r="A107" s="114" t="s">
        <v>594</v>
      </c>
      <c r="B107" s="48" t="s">
        <v>572</v>
      </c>
      <c r="C107" s="72">
        <v>180</v>
      </c>
      <c r="D107" s="26"/>
      <c r="E107" s="26"/>
      <c r="F107" s="26"/>
      <c r="G107" s="26"/>
      <c r="H107" s="26"/>
      <c r="I107" s="26"/>
      <c r="J107" s="26"/>
    </row>
    <row r="108" spans="1:10" s="14" customFormat="1" ht="15.75">
      <c r="A108" s="114" t="s">
        <v>589</v>
      </c>
      <c r="B108" s="48" t="s">
        <v>573</v>
      </c>
      <c r="C108" s="72">
        <v>180</v>
      </c>
      <c r="D108" s="26"/>
      <c r="E108" s="26"/>
      <c r="F108" s="26"/>
      <c r="G108" s="26"/>
      <c r="H108" s="26"/>
      <c r="I108" s="26"/>
      <c r="J108" s="26"/>
    </row>
    <row r="109" spans="1:10" s="14" customFormat="1" ht="15.75">
      <c r="A109" s="114" t="s">
        <v>597</v>
      </c>
      <c r="B109" s="48" t="s">
        <v>574</v>
      </c>
      <c r="C109" s="72">
        <v>60</v>
      </c>
      <c r="D109" s="26"/>
      <c r="E109" s="26"/>
      <c r="F109" s="26"/>
      <c r="G109" s="26"/>
      <c r="H109" s="26"/>
      <c r="I109" s="26"/>
      <c r="J109" s="26"/>
    </row>
    <row r="110" spans="1:10" s="14" customFormat="1" ht="15.75">
      <c r="A110" s="114" t="s">
        <v>616</v>
      </c>
      <c r="B110" s="48" t="s">
        <v>575</v>
      </c>
      <c r="C110" s="72">
        <v>20</v>
      </c>
      <c r="D110" s="26"/>
      <c r="E110" s="26"/>
      <c r="F110" s="26"/>
      <c r="G110" s="26"/>
      <c r="H110" s="26"/>
      <c r="I110" s="26"/>
      <c r="J110" s="26"/>
    </row>
    <row r="111" spans="1:10" s="14" customFormat="1" ht="15.75">
      <c r="A111" s="114" t="s">
        <v>617</v>
      </c>
      <c r="B111" s="211" t="s">
        <v>576</v>
      </c>
      <c r="C111" s="72">
        <v>180</v>
      </c>
      <c r="D111" s="26"/>
      <c r="E111" s="26"/>
      <c r="F111" s="26"/>
      <c r="G111" s="26"/>
      <c r="H111" s="26"/>
      <c r="I111" s="26"/>
      <c r="J111" s="26"/>
    </row>
    <row r="112" spans="1:10" s="23" customFormat="1" ht="15.75">
      <c r="A112" s="114" t="s">
        <v>618</v>
      </c>
      <c r="B112" s="211" t="s">
        <v>577</v>
      </c>
      <c r="C112" s="72">
        <v>180</v>
      </c>
      <c r="D112" s="29"/>
      <c r="E112" s="29"/>
      <c r="F112" s="29"/>
      <c r="G112" s="29"/>
      <c r="H112" s="29"/>
      <c r="I112" s="29"/>
      <c r="J112" s="29"/>
    </row>
    <row r="113" spans="1:33" s="210" customFormat="1" ht="15.75">
      <c r="A113" s="114" t="s">
        <v>619</v>
      </c>
      <c r="B113" s="211" t="s">
        <v>591</v>
      </c>
      <c r="C113" s="72">
        <v>115</v>
      </c>
    </row>
    <row r="114" spans="1:33" s="207" customFormat="1" ht="15.75">
      <c r="A114" s="114" t="s">
        <v>620</v>
      </c>
      <c r="B114" s="211" t="s">
        <v>593</v>
      </c>
      <c r="C114" s="72">
        <v>80</v>
      </c>
    </row>
    <row r="115" spans="1:33" s="207" customFormat="1" ht="15.75">
      <c r="A115" s="114" t="s">
        <v>621</v>
      </c>
      <c r="B115" s="48" t="s">
        <v>595</v>
      </c>
      <c r="C115" s="72">
        <v>63</v>
      </c>
    </row>
    <row r="116" spans="1:33" s="207" customFormat="1" ht="16.5" thickBot="1">
      <c r="A116" s="106" t="s">
        <v>666</v>
      </c>
      <c r="B116" s="201" t="s">
        <v>596</v>
      </c>
      <c r="C116" s="208">
        <v>165</v>
      </c>
    </row>
    <row r="117" spans="1:33" s="14" customFormat="1" ht="16.5" thickBot="1">
      <c r="A117" s="116" t="s">
        <v>667</v>
      </c>
      <c r="B117" s="107" t="s">
        <v>49</v>
      </c>
      <c r="C117" s="74">
        <v>150</v>
      </c>
      <c r="D117" s="29"/>
      <c r="E117" s="29"/>
      <c r="F117" s="29"/>
      <c r="G117" s="29"/>
      <c r="H117" s="29"/>
      <c r="I117" s="29"/>
      <c r="J117" s="29"/>
    </row>
    <row r="118" spans="1:33" s="14" customFormat="1" ht="15">
      <c r="A118" s="28"/>
      <c r="B118" s="29"/>
      <c r="C118" s="29"/>
      <c r="D118" s="26"/>
      <c r="E118" s="26"/>
      <c r="F118" s="26"/>
      <c r="G118" s="26"/>
      <c r="H118" s="26"/>
      <c r="I118" s="26"/>
      <c r="J118" s="26"/>
    </row>
    <row r="119" spans="1:33" s="14" customFormat="1" ht="15.75">
      <c r="A119" s="109" t="s">
        <v>212</v>
      </c>
      <c r="B119" s="42" t="s">
        <v>138</v>
      </c>
      <c r="C119" s="43"/>
      <c r="D119" s="26"/>
      <c r="E119" s="26"/>
      <c r="F119" s="26"/>
      <c r="G119" s="26"/>
      <c r="H119" s="26"/>
      <c r="I119" s="26"/>
      <c r="J119" s="26"/>
    </row>
    <row r="120" spans="1:33" s="14" customFormat="1" ht="16.5" thickBot="1">
      <c r="A120" s="111"/>
      <c r="B120" s="46"/>
      <c r="C120" s="43"/>
      <c r="D120" s="26"/>
      <c r="E120" s="26"/>
      <c r="F120" s="26"/>
      <c r="G120" s="26"/>
      <c r="H120" s="26"/>
      <c r="I120" s="26"/>
      <c r="J120" s="26"/>
    </row>
    <row r="121" spans="1:33" ht="16.5" customHeight="1">
      <c r="A121" s="245" t="s">
        <v>171</v>
      </c>
      <c r="B121" s="241" t="s">
        <v>67</v>
      </c>
      <c r="C121" s="247" t="s">
        <v>139</v>
      </c>
      <c r="D121" s="23"/>
      <c r="E121" s="23"/>
      <c r="F121" s="23"/>
      <c r="G121" s="23"/>
      <c r="H121" s="23"/>
      <c r="I121" s="36"/>
      <c r="J121" s="11"/>
      <c r="L121" s="12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16.5" customHeight="1" thickBot="1">
      <c r="A122" s="246"/>
      <c r="B122" s="242"/>
      <c r="C122" s="242"/>
      <c r="D122" s="23"/>
      <c r="E122" s="23"/>
      <c r="F122" s="23"/>
      <c r="G122" s="23"/>
      <c r="H122" s="23"/>
      <c r="I122" s="23"/>
      <c r="J122" s="11"/>
      <c r="L122" s="12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s="14" customFormat="1" ht="15" customHeight="1">
      <c r="A123" s="112" t="s">
        <v>213</v>
      </c>
      <c r="B123" s="75" t="s">
        <v>124</v>
      </c>
      <c r="C123" s="76">
        <v>800</v>
      </c>
      <c r="D123" s="26"/>
      <c r="E123" s="26"/>
      <c r="F123" s="26"/>
      <c r="G123" s="26"/>
      <c r="H123" s="26"/>
      <c r="I123" s="26"/>
      <c r="J123" s="26"/>
    </row>
    <row r="124" spans="1:33" s="14" customFormat="1" ht="15" customHeight="1">
      <c r="A124" s="105" t="s">
        <v>214</v>
      </c>
      <c r="B124" s="50" t="s">
        <v>125</v>
      </c>
      <c r="C124" s="70">
        <v>800</v>
      </c>
      <c r="D124" s="26"/>
      <c r="E124" s="26"/>
      <c r="F124" s="26"/>
      <c r="G124" s="26"/>
      <c r="H124" s="26"/>
      <c r="I124" s="26"/>
      <c r="J124" s="26"/>
    </row>
    <row r="125" spans="1:33" s="14" customFormat="1" ht="15" customHeight="1">
      <c r="A125" s="105" t="s">
        <v>215</v>
      </c>
      <c r="B125" s="50" t="s">
        <v>127</v>
      </c>
      <c r="C125" s="70">
        <v>650</v>
      </c>
      <c r="D125" s="26"/>
      <c r="E125" s="26"/>
      <c r="F125" s="26"/>
      <c r="G125" s="26"/>
      <c r="H125" s="26"/>
      <c r="I125" s="26"/>
      <c r="J125" s="26"/>
    </row>
    <row r="126" spans="1:33" s="14" customFormat="1" ht="15.75">
      <c r="A126" s="105" t="s">
        <v>216</v>
      </c>
      <c r="B126" s="50" t="s">
        <v>126</v>
      </c>
      <c r="C126" s="71">
        <v>650</v>
      </c>
      <c r="D126" s="26"/>
      <c r="E126" s="26"/>
      <c r="F126" s="26"/>
      <c r="G126" s="26"/>
      <c r="H126" s="26"/>
      <c r="I126" s="26"/>
      <c r="J126" s="26"/>
    </row>
    <row r="127" spans="1:33" s="14" customFormat="1" ht="15.75">
      <c r="A127" s="105" t="s">
        <v>217</v>
      </c>
      <c r="B127" s="5" t="s">
        <v>111</v>
      </c>
      <c r="C127" s="70">
        <v>550</v>
      </c>
      <c r="D127" s="29"/>
      <c r="E127" s="29"/>
      <c r="F127" s="29"/>
      <c r="G127" s="29"/>
      <c r="H127" s="29"/>
      <c r="I127" s="26"/>
      <c r="J127" s="26"/>
    </row>
    <row r="128" spans="1:33" s="14" customFormat="1" ht="15.75">
      <c r="A128" s="105" t="s">
        <v>218</v>
      </c>
      <c r="B128" s="5" t="s">
        <v>112</v>
      </c>
      <c r="C128" s="70">
        <v>400</v>
      </c>
      <c r="D128" s="29"/>
      <c r="E128" s="29"/>
      <c r="F128" s="29"/>
      <c r="G128" s="29"/>
      <c r="H128" s="29"/>
      <c r="I128" s="26"/>
      <c r="J128" s="26"/>
    </row>
    <row r="129" spans="1:10" s="14" customFormat="1" ht="15.75">
      <c r="A129" s="105" t="s">
        <v>219</v>
      </c>
      <c r="B129" s="40" t="s">
        <v>110</v>
      </c>
      <c r="C129" s="72">
        <v>90</v>
      </c>
      <c r="D129" s="29"/>
      <c r="E129" s="29"/>
      <c r="F129" s="29"/>
      <c r="G129" s="29"/>
      <c r="H129" s="29"/>
      <c r="I129" s="26"/>
      <c r="J129" s="26"/>
    </row>
    <row r="130" spans="1:10" s="14" customFormat="1" ht="15.75">
      <c r="A130" s="105" t="s">
        <v>220</v>
      </c>
      <c r="B130" s="40" t="s">
        <v>11</v>
      </c>
      <c r="C130" s="72">
        <v>150</v>
      </c>
      <c r="D130" s="26"/>
      <c r="E130" s="26"/>
      <c r="F130" s="26"/>
      <c r="G130" s="26"/>
      <c r="H130" s="26"/>
      <c r="I130" s="26"/>
      <c r="J130" s="26"/>
    </row>
    <row r="131" spans="1:10" s="14" customFormat="1" ht="15.75">
      <c r="A131" s="105" t="s">
        <v>221</v>
      </c>
      <c r="B131" s="40" t="s">
        <v>12</v>
      </c>
      <c r="C131" s="72">
        <v>800</v>
      </c>
      <c r="D131" s="26"/>
      <c r="E131" s="26"/>
      <c r="F131" s="26"/>
      <c r="G131" s="26"/>
      <c r="H131" s="26"/>
      <c r="I131" s="26"/>
      <c r="J131" s="26"/>
    </row>
    <row r="132" spans="1:10" s="14" customFormat="1" ht="15.75">
      <c r="A132" s="105" t="s">
        <v>222</v>
      </c>
      <c r="B132" s="40" t="s">
        <v>150</v>
      </c>
      <c r="C132" s="72">
        <v>200</v>
      </c>
      <c r="D132" s="26"/>
      <c r="E132" s="26"/>
      <c r="F132" s="26"/>
      <c r="G132" s="26"/>
      <c r="H132" s="26"/>
      <c r="I132" s="26"/>
      <c r="J132" s="26"/>
    </row>
    <row r="133" spans="1:10" s="14" customFormat="1" ht="15.75">
      <c r="A133" s="105" t="s">
        <v>668</v>
      </c>
      <c r="B133" s="40" t="s">
        <v>151</v>
      </c>
      <c r="C133" s="72">
        <v>200</v>
      </c>
      <c r="D133" s="26"/>
      <c r="E133" s="26"/>
      <c r="F133" s="26"/>
      <c r="G133" s="26"/>
      <c r="H133" s="26"/>
      <c r="I133" s="26"/>
      <c r="J133" s="26"/>
    </row>
    <row r="134" spans="1:10" s="14" customFormat="1" ht="15.75">
      <c r="A134" s="105" t="s">
        <v>223</v>
      </c>
      <c r="B134" s="39" t="s">
        <v>140</v>
      </c>
      <c r="C134" s="72">
        <v>400</v>
      </c>
      <c r="D134" s="26"/>
      <c r="E134" s="26"/>
      <c r="F134" s="26"/>
      <c r="G134" s="26"/>
      <c r="H134" s="26"/>
      <c r="I134" s="26"/>
      <c r="J134" s="26"/>
    </row>
    <row r="135" spans="1:10" s="14" customFormat="1" ht="15.75">
      <c r="A135" s="105" t="s">
        <v>669</v>
      </c>
      <c r="B135" s="39" t="s">
        <v>141</v>
      </c>
      <c r="C135" s="72">
        <v>400</v>
      </c>
      <c r="D135" s="26"/>
      <c r="E135" s="26"/>
      <c r="F135" s="26"/>
      <c r="G135" s="26"/>
      <c r="H135" s="26"/>
      <c r="I135" s="26"/>
      <c r="J135" s="26"/>
    </row>
    <row r="136" spans="1:10" s="14" customFormat="1" ht="15" customHeight="1">
      <c r="A136" s="105" t="s">
        <v>670</v>
      </c>
      <c r="B136" s="40" t="s">
        <v>77</v>
      </c>
      <c r="C136" s="72">
        <v>70</v>
      </c>
      <c r="D136" s="26"/>
      <c r="E136" s="26"/>
      <c r="F136" s="26"/>
      <c r="G136" s="26"/>
      <c r="H136" s="26"/>
      <c r="I136" s="26"/>
      <c r="J136" s="26"/>
    </row>
    <row r="137" spans="1:10" s="14" customFormat="1" ht="15.75">
      <c r="A137" s="105" t="s">
        <v>622</v>
      </c>
      <c r="B137" s="40" t="s">
        <v>142</v>
      </c>
      <c r="C137" s="72">
        <v>500</v>
      </c>
      <c r="D137" s="26"/>
      <c r="E137" s="26"/>
      <c r="F137" s="26"/>
      <c r="G137" s="26"/>
      <c r="H137" s="26"/>
      <c r="I137" s="26"/>
      <c r="J137" s="26"/>
    </row>
    <row r="138" spans="1:10" s="14" customFormat="1" ht="15.75">
      <c r="A138" s="105" t="s">
        <v>224</v>
      </c>
      <c r="B138" s="39" t="s">
        <v>143</v>
      </c>
      <c r="C138" s="72">
        <v>500</v>
      </c>
      <c r="D138" s="26"/>
      <c r="E138" s="26"/>
      <c r="F138" s="26"/>
      <c r="G138" s="26"/>
      <c r="H138" s="26"/>
      <c r="I138" s="26"/>
      <c r="J138" s="26"/>
    </row>
    <row r="139" spans="1:10" s="14" customFormat="1" ht="15.75">
      <c r="A139" s="105" t="s">
        <v>225</v>
      </c>
      <c r="B139" s="39" t="s">
        <v>13</v>
      </c>
      <c r="C139" s="72">
        <v>300</v>
      </c>
      <c r="D139" s="26"/>
      <c r="E139" s="26"/>
      <c r="F139" s="26"/>
      <c r="G139" s="26"/>
      <c r="H139" s="26"/>
      <c r="I139" s="26"/>
      <c r="J139" s="26"/>
    </row>
    <row r="140" spans="1:10" s="14" customFormat="1" ht="15.75">
      <c r="A140" s="105" t="s">
        <v>226</v>
      </c>
      <c r="B140" s="40" t="s">
        <v>39</v>
      </c>
      <c r="C140" s="72">
        <v>250</v>
      </c>
      <c r="D140" s="26"/>
      <c r="E140" s="26"/>
      <c r="F140" s="26"/>
      <c r="G140" s="26"/>
      <c r="H140" s="26"/>
      <c r="I140" s="26"/>
      <c r="J140" s="26"/>
    </row>
    <row r="141" spans="1:10" s="14" customFormat="1" ht="15.75">
      <c r="A141" s="105" t="s">
        <v>227</v>
      </c>
      <c r="B141" s="40" t="s">
        <v>144</v>
      </c>
      <c r="C141" s="72">
        <v>300</v>
      </c>
      <c r="D141" s="26"/>
      <c r="E141" s="26"/>
      <c r="F141" s="26"/>
      <c r="G141" s="26"/>
      <c r="H141" s="26"/>
      <c r="I141" s="26"/>
      <c r="J141" s="26"/>
    </row>
    <row r="142" spans="1:10" s="14" customFormat="1" ht="15.75">
      <c r="A142" s="105" t="s">
        <v>228</v>
      </c>
      <c r="B142" s="40" t="s">
        <v>78</v>
      </c>
      <c r="C142" s="72">
        <v>60</v>
      </c>
      <c r="D142" s="26"/>
      <c r="E142" s="26"/>
      <c r="F142" s="26"/>
      <c r="G142" s="26"/>
      <c r="H142" s="26"/>
      <c r="I142" s="26"/>
      <c r="J142" s="26"/>
    </row>
    <row r="143" spans="1:10" s="14" customFormat="1" ht="15.75">
      <c r="A143" s="105" t="s">
        <v>671</v>
      </c>
      <c r="B143" s="40" t="s">
        <v>80</v>
      </c>
      <c r="C143" s="72">
        <v>70</v>
      </c>
      <c r="D143" s="26"/>
      <c r="E143" s="26"/>
      <c r="F143" s="26"/>
      <c r="G143" s="26"/>
      <c r="H143" s="26"/>
      <c r="I143" s="26"/>
      <c r="J143" s="26"/>
    </row>
    <row r="144" spans="1:10" s="14" customFormat="1" ht="15.75">
      <c r="A144" s="105" t="s">
        <v>672</v>
      </c>
      <c r="B144" s="40" t="s">
        <v>116</v>
      </c>
      <c r="C144" s="72">
        <v>750</v>
      </c>
      <c r="D144" s="26"/>
      <c r="E144" s="26"/>
      <c r="F144" s="26"/>
      <c r="G144" s="26"/>
      <c r="H144" s="26"/>
      <c r="I144" s="26"/>
      <c r="J144" s="26"/>
    </row>
    <row r="145" spans="1:33" s="14" customFormat="1" ht="16.5" thickBot="1">
      <c r="A145" s="106" t="s">
        <v>673</v>
      </c>
      <c r="B145" s="73" t="s">
        <v>117</v>
      </c>
      <c r="C145" s="74">
        <v>800</v>
      </c>
      <c r="D145" s="26"/>
      <c r="E145" s="26"/>
      <c r="F145" s="26"/>
      <c r="G145" s="26"/>
      <c r="H145" s="26"/>
      <c r="I145" s="26"/>
      <c r="J145" s="26"/>
    </row>
    <row r="146" spans="1:33" s="14" customFormat="1" ht="16.5" thickBot="1">
      <c r="A146" s="116" t="s">
        <v>674</v>
      </c>
      <c r="B146" s="107" t="s">
        <v>49</v>
      </c>
      <c r="C146" s="74">
        <v>150</v>
      </c>
      <c r="D146" s="29"/>
      <c r="E146" s="29"/>
      <c r="F146" s="29"/>
      <c r="G146" s="29"/>
      <c r="H146" s="29"/>
      <c r="I146" s="29"/>
      <c r="J146" s="29"/>
    </row>
    <row r="147" spans="1:33" s="14" customFormat="1" ht="16.5" thickBot="1">
      <c r="A147" s="116" t="s">
        <v>703</v>
      </c>
      <c r="B147" s="107" t="s">
        <v>704</v>
      </c>
      <c r="C147" s="74">
        <v>95</v>
      </c>
      <c r="D147" s="29"/>
      <c r="E147" s="29"/>
      <c r="F147" s="29"/>
      <c r="G147" s="29"/>
      <c r="H147" s="29"/>
      <c r="I147" s="29"/>
      <c r="J147" s="29"/>
    </row>
    <row r="148" spans="1:33" s="7" customFormat="1" ht="15.75">
      <c r="A148" s="1"/>
      <c r="B148" s="34"/>
      <c r="F148" s="19"/>
      <c r="I148" s="16"/>
      <c r="K148" s="20"/>
    </row>
    <row r="149" spans="1:33" s="14" customFormat="1" ht="15.75">
      <c r="A149" s="109" t="s">
        <v>230</v>
      </c>
      <c r="B149" s="42" t="s">
        <v>229</v>
      </c>
      <c r="C149" s="31"/>
      <c r="D149" s="26"/>
      <c r="E149" s="26"/>
      <c r="F149" s="26"/>
      <c r="G149" s="26"/>
      <c r="H149" s="26"/>
      <c r="I149" s="26"/>
      <c r="J149" s="26"/>
    </row>
    <row r="150" spans="1:33" s="14" customFormat="1" ht="15.75" thickBot="1">
      <c r="A150" s="113"/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33" ht="16.5" customHeight="1">
      <c r="A151" s="245" t="s">
        <v>171</v>
      </c>
      <c r="B151" s="241" t="s">
        <v>67</v>
      </c>
      <c r="C151" s="247" t="s">
        <v>139</v>
      </c>
      <c r="D151" s="23"/>
      <c r="E151" s="23"/>
      <c r="F151" s="23"/>
      <c r="G151" s="23"/>
      <c r="H151" s="23"/>
      <c r="I151" s="36"/>
      <c r="J151" s="11"/>
      <c r="L151" s="12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16.5" customHeight="1" thickBot="1">
      <c r="A152" s="246"/>
      <c r="B152" s="242"/>
      <c r="C152" s="242"/>
      <c r="D152" s="23"/>
      <c r="E152" s="23"/>
      <c r="F152" s="23"/>
      <c r="G152" s="23"/>
      <c r="H152" s="23"/>
      <c r="I152" s="23"/>
      <c r="J152" s="11"/>
      <c r="L152" s="12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s="14" customFormat="1" ht="15.75" customHeight="1">
      <c r="A153" s="114" t="s">
        <v>231</v>
      </c>
      <c r="B153" s="50" t="s">
        <v>124</v>
      </c>
      <c r="C153" s="70">
        <v>800</v>
      </c>
      <c r="D153" s="26"/>
      <c r="E153" s="26"/>
      <c r="F153" s="26"/>
      <c r="G153" s="26"/>
      <c r="H153" s="26"/>
      <c r="I153" s="26"/>
      <c r="J153" s="26"/>
    </row>
    <row r="154" spans="1:33" s="14" customFormat="1" ht="15.75" customHeight="1">
      <c r="A154" s="114" t="s">
        <v>232</v>
      </c>
      <c r="B154" s="50" t="s">
        <v>125</v>
      </c>
      <c r="C154" s="70">
        <v>800</v>
      </c>
      <c r="D154" s="26"/>
      <c r="E154" s="26"/>
      <c r="F154" s="26"/>
      <c r="G154" s="26"/>
      <c r="H154" s="26"/>
      <c r="I154" s="26"/>
      <c r="J154" s="26"/>
    </row>
    <row r="155" spans="1:33" s="14" customFormat="1" ht="15.75" customHeight="1">
      <c r="A155" s="114" t="s">
        <v>233</v>
      </c>
      <c r="B155" s="50" t="s">
        <v>127</v>
      </c>
      <c r="C155" s="70">
        <v>650</v>
      </c>
      <c r="D155" s="26"/>
      <c r="E155" s="26"/>
      <c r="F155" s="26"/>
      <c r="G155" s="26"/>
      <c r="H155" s="26"/>
      <c r="I155" s="26"/>
      <c r="J155" s="26"/>
    </row>
    <row r="156" spans="1:33" s="14" customFormat="1" ht="15.75">
      <c r="A156" s="114" t="s">
        <v>234</v>
      </c>
      <c r="B156" s="50" t="s">
        <v>126</v>
      </c>
      <c r="C156" s="70">
        <v>650</v>
      </c>
      <c r="D156" s="26"/>
      <c r="E156" s="26"/>
      <c r="F156" s="26"/>
      <c r="G156" s="26"/>
      <c r="H156" s="26"/>
      <c r="I156" s="26"/>
      <c r="J156" s="26"/>
    </row>
    <row r="157" spans="1:33" s="14" customFormat="1" ht="15.75">
      <c r="A157" s="114" t="s">
        <v>235</v>
      </c>
      <c r="B157" s="5" t="s">
        <v>111</v>
      </c>
      <c r="C157" s="70">
        <v>550</v>
      </c>
      <c r="D157" s="29"/>
      <c r="E157" s="29"/>
      <c r="F157" s="29"/>
      <c r="G157" s="29"/>
      <c r="H157" s="29"/>
      <c r="I157" s="26"/>
      <c r="J157" s="26"/>
    </row>
    <row r="158" spans="1:33" s="14" customFormat="1" ht="15.75">
      <c r="A158" s="114" t="s">
        <v>236</v>
      </c>
      <c r="B158" s="5" t="s">
        <v>112</v>
      </c>
      <c r="C158" s="70">
        <v>400</v>
      </c>
      <c r="D158" s="29"/>
      <c r="E158" s="29"/>
      <c r="F158" s="29"/>
      <c r="G158" s="29"/>
      <c r="H158" s="29"/>
      <c r="I158" s="26"/>
      <c r="J158" s="26"/>
    </row>
    <row r="159" spans="1:33" s="14" customFormat="1" ht="15.75">
      <c r="A159" s="114" t="s">
        <v>237</v>
      </c>
      <c r="B159" s="40" t="s">
        <v>56</v>
      </c>
      <c r="C159" s="72">
        <v>90</v>
      </c>
      <c r="D159" s="29"/>
      <c r="E159" s="29"/>
      <c r="F159" s="29"/>
      <c r="G159" s="29"/>
      <c r="H159" s="29"/>
      <c r="I159" s="26"/>
      <c r="J159" s="26"/>
    </row>
    <row r="160" spans="1:33" s="14" customFormat="1" ht="15.75">
      <c r="A160" s="114" t="s">
        <v>238</v>
      </c>
      <c r="B160" s="39" t="s">
        <v>14</v>
      </c>
      <c r="C160" s="72">
        <v>57</v>
      </c>
      <c r="D160" s="26"/>
      <c r="E160" s="26"/>
      <c r="F160" s="26"/>
      <c r="G160" s="26"/>
      <c r="H160" s="26"/>
      <c r="I160" s="26"/>
      <c r="J160" s="26"/>
    </row>
    <row r="161" spans="1:33" s="14" customFormat="1" ht="15.75">
      <c r="A161" s="114" t="s">
        <v>239</v>
      </c>
      <c r="B161" s="40" t="s">
        <v>81</v>
      </c>
      <c r="C161" s="85">
        <v>700</v>
      </c>
      <c r="D161" s="53"/>
      <c r="E161" s="26"/>
      <c r="F161" s="26"/>
      <c r="G161" s="26"/>
      <c r="H161" s="26"/>
      <c r="I161" s="26"/>
      <c r="J161" s="26"/>
    </row>
    <row r="162" spans="1:33" s="14" customFormat="1" ht="15.75">
      <c r="A162" s="114" t="s">
        <v>240</v>
      </c>
      <c r="B162" s="40" t="s">
        <v>45</v>
      </c>
      <c r="C162" s="72">
        <v>100</v>
      </c>
      <c r="D162" s="26"/>
      <c r="E162" s="26"/>
      <c r="F162" s="26"/>
      <c r="G162" s="26"/>
      <c r="H162" s="26"/>
      <c r="I162" s="26"/>
      <c r="J162" s="26"/>
    </row>
    <row r="163" spans="1:33" s="14" customFormat="1" ht="16.5" thickBot="1">
      <c r="A163" s="116" t="s">
        <v>598</v>
      </c>
      <c r="B163" s="73" t="s">
        <v>92</v>
      </c>
      <c r="C163" s="74">
        <v>200</v>
      </c>
      <c r="D163" s="26"/>
      <c r="E163" s="26"/>
      <c r="F163" s="26"/>
      <c r="G163" s="26"/>
      <c r="H163" s="26"/>
      <c r="I163" s="26"/>
      <c r="J163" s="26"/>
    </row>
    <row r="164" spans="1:33" s="14" customFormat="1" ht="16.5" thickBot="1">
      <c r="A164" s="116" t="s">
        <v>675</v>
      </c>
      <c r="B164" s="107" t="s">
        <v>49</v>
      </c>
      <c r="C164" s="74">
        <v>150</v>
      </c>
      <c r="D164" s="29"/>
      <c r="E164" s="29"/>
      <c r="F164" s="29"/>
      <c r="G164" s="29"/>
      <c r="H164" s="29"/>
      <c r="I164" s="29"/>
      <c r="J164" s="29"/>
    </row>
    <row r="165" spans="1:33" s="14" customFormat="1" ht="15.75">
      <c r="A165" s="206"/>
      <c r="B165" s="209"/>
      <c r="C165" s="53"/>
      <c r="D165" s="29"/>
      <c r="E165" s="29"/>
      <c r="F165" s="29"/>
      <c r="G165" s="29"/>
      <c r="H165" s="29"/>
      <c r="I165" s="29"/>
      <c r="J165" s="29"/>
    </row>
    <row r="166" spans="1:33" s="14" customFormat="1" ht="15.75">
      <c r="A166" s="109" t="s">
        <v>242</v>
      </c>
      <c r="B166" s="42" t="s">
        <v>241</v>
      </c>
      <c r="C166" s="26"/>
      <c r="D166" s="26"/>
      <c r="E166" s="26"/>
      <c r="F166" s="26"/>
      <c r="G166" s="26"/>
      <c r="H166" s="26"/>
      <c r="I166" s="26"/>
      <c r="J166" s="26"/>
    </row>
    <row r="167" spans="1:33" s="14" customFormat="1" ht="15.75" thickBot="1">
      <c r="A167" s="104"/>
      <c r="B167" s="32"/>
      <c r="C167" s="26"/>
      <c r="D167" s="26"/>
      <c r="E167" s="26"/>
      <c r="F167" s="26"/>
      <c r="G167" s="26"/>
      <c r="H167" s="26"/>
      <c r="I167" s="26"/>
      <c r="J167" s="26"/>
    </row>
    <row r="168" spans="1:33" ht="16.5" customHeight="1">
      <c r="A168" s="245" t="s">
        <v>171</v>
      </c>
      <c r="B168" s="241" t="s">
        <v>67</v>
      </c>
      <c r="C168" s="247" t="s">
        <v>139</v>
      </c>
      <c r="D168" s="23"/>
      <c r="E168" s="23"/>
      <c r="F168" s="23"/>
      <c r="G168" s="23"/>
      <c r="H168" s="23"/>
      <c r="I168" s="36"/>
      <c r="J168" s="11"/>
      <c r="L168" s="1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16.5" customHeight="1" thickBot="1">
      <c r="A169" s="246"/>
      <c r="B169" s="242"/>
      <c r="C169" s="242"/>
      <c r="D169" s="23"/>
      <c r="E169" s="23"/>
      <c r="F169" s="23"/>
      <c r="G169" s="23"/>
      <c r="H169" s="23"/>
      <c r="I169" s="23"/>
      <c r="J169" s="11"/>
      <c r="L169" s="12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s="14" customFormat="1" ht="15.75" customHeight="1">
      <c r="A170" s="117" t="s">
        <v>243</v>
      </c>
      <c r="B170" s="50" t="s">
        <v>124</v>
      </c>
      <c r="C170" s="70">
        <v>800</v>
      </c>
      <c r="D170" s="26"/>
      <c r="E170" s="26"/>
      <c r="F170" s="26"/>
      <c r="G170" s="26"/>
      <c r="H170" s="26"/>
      <c r="I170" s="26"/>
      <c r="J170" s="26"/>
    </row>
    <row r="171" spans="1:33" s="14" customFormat="1" ht="15.75" customHeight="1">
      <c r="A171" s="117" t="s">
        <v>244</v>
      </c>
      <c r="B171" s="50" t="s">
        <v>125</v>
      </c>
      <c r="C171" s="70">
        <v>800</v>
      </c>
      <c r="D171" s="26"/>
      <c r="E171" s="26"/>
      <c r="F171" s="26"/>
      <c r="G171" s="26"/>
      <c r="H171" s="26"/>
      <c r="I171" s="26"/>
      <c r="J171" s="26"/>
    </row>
    <row r="172" spans="1:33" s="14" customFormat="1" ht="15.75" customHeight="1">
      <c r="A172" s="117" t="s">
        <v>245</v>
      </c>
      <c r="B172" s="50" t="s">
        <v>127</v>
      </c>
      <c r="C172" s="70">
        <v>650</v>
      </c>
      <c r="D172" s="26"/>
      <c r="E172" s="26"/>
      <c r="F172" s="26"/>
      <c r="G172" s="26"/>
      <c r="H172" s="26"/>
      <c r="I172" s="26"/>
      <c r="J172" s="26"/>
    </row>
    <row r="173" spans="1:33" s="14" customFormat="1" ht="15.75">
      <c r="A173" s="117" t="s">
        <v>246</v>
      </c>
      <c r="B173" s="50" t="s">
        <v>126</v>
      </c>
      <c r="C173" s="70">
        <v>650</v>
      </c>
      <c r="D173" s="26"/>
      <c r="E173" s="26"/>
      <c r="F173" s="26"/>
      <c r="G173" s="26"/>
      <c r="H173" s="26"/>
      <c r="I173" s="26"/>
      <c r="J173" s="26"/>
    </row>
    <row r="174" spans="1:33" s="14" customFormat="1" ht="15.75">
      <c r="A174" s="117" t="s">
        <v>247</v>
      </c>
      <c r="B174" s="5" t="s">
        <v>111</v>
      </c>
      <c r="C174" s="70">
        <v>550</v>
      </c>
      <c r="D174" s="29"/>
      <c r="E174" s="29"/>
      <c r="F174" s="29"/>
      <c r="G174" s="29"/>
      <c r="H174" s="29"/>
      <c r="I174" s="26"/>
      <c r="J174" s="26"/>
    </row>
    <row r="175" spans="1:33" s="14" customFormat="1" ht="15.75">
      <c r="A175" s="117" t="s">
        <v>248</v>
      </c>
      <c r="B175" s="5" t="s">
        <v>112</v>
      </c>
      <c r="C175" s="70">
        <v>400</v>
      </c>
      <c r="D175" s="29"/>
      <c r="E175" s="29"/>
      <c r="F175" s="29"/>
      <c r="G175" s="29"/>
      <c r="H175" s="29"/>
      <c r="I175" s="26"/>
      <c r="J175" s="26"/>
    </row>
    <row r="176" spans="1:33" s="14" customFormat="1" ht="15.75">
      <c r="A176" s="117" t="s">
        <v>249</v>
      </c>
      <c r="B176" s="37" t="s">
        <v>101</v>
      </c>
      <c r="C176" s="72">
        <v>90</v>
      </c>
      <c r="D176" s="29"/>
      <c r="E176" s="29"/>
      <c r="F176" s="29"/>
      <c r="G176" s="29"/>
      <c r="H176" s="29"/>
      <c r="I176" s="26"/>
      <c r="J176" s="26"/>
    </row>
    <row r="177" spans="1:33" s="14" customFormat="1" ht="15.75">
      <c r="A177" s="117" t="s">
        <v>250</v>
      </c>
      <c r="B177" s="39" t="s">
        <v>57</v>
      </c>
      <c r="C177" s="72">
        <v>48</v>
      </c>
      <c r="D177" s="26"/>
      <c r="E177" s="26"/>
      <c r="F177" s="26"/>
      <c r="G177" s="26"/>
      <c r="H177" s="26"/>
      <c r="I177" s="26"/>
      <c r="J177" s="26"/>
    </row>
    <row r="178" spans="1:33" s="14" customFormat="1" ht="16.5" thickBot="1">
      <c r="A178" s="102" t="s">
        <v>599</v>
      </c>
      <c r="B178" s="73" t="s">
        <v>58</v>
      </c>
      <c r="C178" s="74">
        <v>931</v>
      </c>
      <c r="D178" s="26"/>
      <c r="E178" s="26"/>
      <c r="F178" s="26"/>
      <c r="G178" s="26"/>
      <c r="H178" s="26"/>
      <c r="I178" s="26"/>
      <c r="J178" s="26"/>
    </row>
    <row r="179" spans="1:33" s="14" customFormat="1" ht="16.5" thickBot="1">
      <c r="A179" s="116" t="s">
        <v>676</v>
      </c>
      <c r="B179" s="107" t="s">
        <v>49</v>
      </c>
      <c r="C179" s="74">
        <v>150</v>
      </c>
      <c r="D179" s="29"/>
      <c r="E179" s="29"/>
      <c r="F179" s="29"/>
      <c r="G179" s="29"/>
      <c r="H179" s="29"/>
      <c r="I179" s="29"/>
      <c r="J179" s="29"/>
    </row>
    <row r="180" spans="1:33" s="7" customFormat="1" ht="15.75">
      <c r="A180" s="1"/>
      <c r="B180" s="34"/>
      <c r="C180" s="24"/>
      <c r="D180" s="25"/>
      <c r="E180" s="16"/>
      <c r="G180" s="14"/>
      <c r="H180" s="14"/>
      <c r="I180" s="14"/>
      <c r="J180" s="14"/>
      <c r="K180" s="20"/>
      <c r="P180" s="17"/>
      <c r="Q180" s="17"/>
      <c r="R180" s="17"/>
    </row>
    <row r="181" spans="1:33" s="14" customFormat="1" ht="15.75">
      <c r="A181" s="109" t="s">
        <v>252</v>
      </c>
      <c r="B181" s="42" t="s">
        <v>251</v>
      </c>
      <c r="C181" s="26"/>
      <c r="D181" s="26"/>
      <c r="E181" s="26"/>
      <c r="F181" s="26"/>
      <c r="G181" s="26"/>
      <c r="H181" s="26"/>
      <c r="I181" s="26"/>
      <c r="J181" s="26"/>
    </row>
    <row r="182" spans="1:33" s="14" customFormat="1" ht="15.75" thickBot="1">
      <c r="A182" s="104"/>
      <c r="B182" s="32"/>
      <c r="C182" s="26"/>
      <c r="D182" s="26"/>
      <c r="E182" s="26"/>
      <c r="F182" s="26"/>
      <c r="G182" s="26"/>
      <c r="H182" s="26"/>
      <c r="I182" s="26"/>
      <c r="J182" s="26"/>
    </row>
    <row r="183" spans="1:33" ht="16.5" customHeight="1">
      <c r="A183" s="245" t="s">
        <v>171</v>
      </c>
      <c r="B183" s="241" t="s">
        <v>67</v>
      </c>
      <c r="C183" s="247" t="s">
        <v>139</v>
      </c>
      <c r="D183" s="23"/>
      <c r="E183" s="23"/>
      <c r="F183" s="23"/>
      <c r="G183" s="23"/>
      <c r="H183" s="23"/>
      <c r="I183" s="36"/>
      <c r="J183" s="11"/>
      <c r="L183" s="12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16.5" customHeight="1" thickBot="1">
      <c r="A184" s="246"/>
      <c r="B184" s="242"/>
      <c r="C184" s="242"/>
      <c r="D184" s="23"/>
      <c r="E184" s="23"/>
      <c r="F184" s="23"/>
      <c r="G184" s="23"/>
      <c r="H184" s="23"/>
      <c r="I184" s="23"/>
      <c r="J184" s="11"/>
      <c r="L184" s="12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s="14" customFormat="1" ht="15.75" customHeight="1">
      <c r="A185" s="114" t="s">
        <v>253</v>
      </c>
      <c r="B185" s="50" t="s">
        <v>124</v>
      </c>
      <c r="C185" s="70">
        <v>800</v>
      </c>
      <c r="D185" s="26"/>
      <c r="E185" s="26"/>
      <c r="F185" s="26"/>
      <c r="G185" s="26"/>
      <c r="H185" s="26"/>
      <c r="I185" s="26"/>
      <c r="J185" s="26"/>
    </row>
    <row r="186" spans="1:33" s="14" customFormat="1" ht="15.75" customHeight="1">
      <c r="A186" s="114" t="s">
        <v>254</v>
      </c>
      <c r="B186" s="50" t="s">
        <v>125</v>
      </c>
      <c r="C186" s="70">
        <v>800</v>
      </c>
      <c r="D186" s="26"/>
      <c r="E186" s="26"/>
      <c r="F186" s="26"/>
      <c r="G186" s="26"/>
      <c r="H186" s="26"/>
      <c r="I186" s="26"/>
      <c r="J186" s="26"/>
    </row>
    <row r="187" spans="1:33" s="14" customFormat="1" ht="15.75" customHeight="1">
      <c r="A187" s="114" t="s">
        <v>255</v>
      </c>
      <c r="B187" s="50" t="s">
        <v>127</v>
      </c>
      <c r="C187" s="70">
        <v>650</v>
      </c>
      <c r="D187" s="26"/>
      <c r="E187" s="26"/>
      <c r="F187" s="26"/>
      <c r="G187" s="26"/>
      <c r="H187" s="26"/>
      <c r="I187" s="26"/>
      <c r="J187" s="26"/>
    </row>
    <row r="188" spans="1:33" s="14" customFormat="1" ht="15.75">
      <c r="A188" s="105" t="s">
        <v>256</v>
      </c>
      <c r="B188" s="50" t="s">
        <v>126</v>
      </c>
      <c r="C188" s="70">
        <v>650</v>
      </c>
      <c r="D188" s="26"/>
      <c r="E188" s="26"/>
      <c r="F188" s="26"/>
      <c r="G188" s="26"/>
      <c r="H188" s="26"/>
      <c r="I188" s="26"/>
      <c r="J188" s="26"/>
    </row>
    <row r="189" spans="1:33" s="14" customFormat="1" ht="15.75">
      <c r="A189" s="105" t="s">
        <v>257</v>
      </c>
      <c r="B189" s="5" t="s">
        <v>111</v>
      </c>
      <c r="C189" s="70">
        <v>550</v>
      </c>
      <c r="D189" s="26"/>
      <c r="E189" s="26"/>
      <c r="F189" s="26"/>
      <c r="G189" s="26"/>
      <c r="H189" s="26"/>
      <c r="I189" s="26"/>
      <c r="J189" s="26"/>
    </row>
    <row r="190" spans="1:33" s="14" customFormat="1" ht="16.5" thickBot="1">
      <c r="A190" s="106" t="s">
        <v>258</v>
      </c>
      <c r="B190" s="115" t="s">
        <v>112</v>
      </c>
      <c r="C190" s="84">
        <v>400</v>
      </c>
      <c r="D190" s="26"/>
      <c r="E190" s="26"/>
      <c r="F190" s="26"/>
      <c r="G190" s="26"/>
      <c r="H190" s="26"/>
      <c r="I190" s="26"/>
      <c r="J190" s="26"/>
    </row>
    <row r="191" spans="1:33" s="14" customFormat="1" ht="16.5" thickBot="1">
      <c r="A191" s="116" t="s">
        <v>600</v>
      </c>
      <c r="B191" s="107" t="s">
        <v>49</v>
      </c>
      <c r="C191" s="74">
        <v>150</v>
      </c>
      <c r="D191" s="29"/>
      <c r="E191" s="29"/>
      <c r="F191" s="29"/>
      <c r="G191" s="29"/>
      <c r="H191" s="29"/>
      <c r="I191" s="29"/>
      <c r="J191" s="29"/>
    </row>
    <row r="192" spans="1:33" s="14" customFormat="1" ht="15.75">
      <c r="A192" s="44"/>
      <c r="B192" s="54"/>
      <c r="C192" s="43"/>
      <c r="D192" s="26"/>
      <c r="E192" s="26"/>
      <c r="F192" s="26"/>
      <c r="G192" s="26"/>
      <c r="H192" s="26"/>
      <c r="I192" s="26"/>
      <c r="J192" s="26"/>
    </row>
    <row r="193" spans="1:33" s="14" customFormat="1" ht="15.75">
      <c r="A193" s="109" t="s">
        <v>260</v>
      </c>
      <c r="B193" s="55" t="s">
        <v>259</v>
      </c>
      <c r="C193" s="43"/>
      <c r="D193" s="26"/>
      <c r="E193" s="26"/>
      <c r="F193" s="26"/>
      <c r="G193" s="26"/>
      <c r="H193" s="26"/>
      <c r="I193" s="26"/>
      <c r="J193" s="26"/>
    </row>
    <row r="194" spans="1:33" s="14" customFormat="1" ht="16.5" thickBot="1">
      <c r="A194" s="111"/>
      <c r="B194" s="46"/>
      <c r="C194" s="43"/>
      <c r="D194" s="26"/>
      <c r="E194" s="26"/>
      <c r="F194" s="26"/>
      <c r="G194" s="26"/>
      <c r="H194" s="26"/>
      <c r="I194" s="26"/>
      <c r="J194" s="26"/>
    </row>
    <row r="195" spans="1:33" ht="16.5" customHeight="1">
      <c r="A195" s="245" t="s">
        <v>171</v>
      </c>
      <c r="B195" s="241" t="s">
        <v>67</v>
      </c>
      <c r="C195" s="247" t="s">
        <v>139</v>
      </c>
      <c r="D195" s="23"/>
      <c r="E195" s="23"/>
      <c r="F195" s="23"/>
      <c r="G195" s="23"/>
      <c r="H195" s="23"/>
      <c r="I195" s="36"/>
      <c r="J195" s="11"/>
      <c r="L195" s="12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16.5" customHeight="1" thickBot="1">
      <c r="A196" s="246"/>
      <c r="B196" s="242"/>
      <c r="C196" s="242"/>
      <c r="D196" s="23"/>
      <c r="E196" s="23"/>
      <c r="F196" s="23"/>
      <c r="G196" s="23"/>
      <c r="H196" s="23"/>
      <c r="I196" s="23"/>
      <c r="J196" s="11"/>
      <c r="L196" s="12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s="14" customFormat="1" ht="15.75" customHeight="1">
      <c r="A197" s="114" t="s">
        <v>261</v>
      </c>
      <c r="B197" s="50" t="s">
        <v>124</v>
      </c>
      <c r="C197" s="70">
        <v>800</v>
      </c>
      <c r="D197" s="26"/>
      <c r="E197" s="26"/>
      <c r="F197" s="26"/>
      <c r="G197" s="26"/>
      <c r="H197" s="26"/>
      <c r="I197" s="26"/>
      <c r="J197" s="26"/>
    </row>
    <row r="198" spans="1:33" s="14" customFormat="1" ht="15.75" customHeight="1">
      <c r="A198" s="114" t="s">
        <v>262</v>
      </c>
      <c r="B198" s="50" t="s">
        <v>125</v>
      </c>
      <c r="C198" s="70">
        <v>800</v>
      </c>
      <c r="D198" s="26"/>
      <c r="E198" s="26"/>
      <c r="F198" s="26"/>
      <c r="G198" s="26"/>
      <c r="H198" s="26"/>
      <c r="I198" s="26"/>
      <c r="J198" s="26"/>
    </row>
    <row r="199" spans="1:33" s="14" customFormat="1" ht="15.75" customHeight="1">
      <c r="A199" s="114" t="s">
        <v>263</v>
      </c>
      <c r="B199" s="50" t="s">
        <v>127</v>
      </c>
      <c r="C199" s="70">
        <v>650</v>
      </c>
      <c r="D199" s="26"/>
      <c r="E199" s="26"/>
      <c r="F199" s="26"/>
      <c r="G199" s="26"/>
      <c r="H199" s="26"/>
      <c r="I199" s="26"/>
      <c r="J199" s="26"/>
    </row>
    <row r="200" spans="1:33" s="14" customFormat="1" ht="15.75">
      <c r="A200" s="114" t="s">
        <v>264</v>
      </c>
      <c r="B200" s="50" t="s">
        <v>126</v>
      </c>
      <c r="C200" s="70">
        <v>650</v>
      </c>
      <c r="D200" s="26"/>
      <c r="E200" s="26"/>
      <c r="F200" s="26"/>
      <c r="G200" s="26"/>
      <c r="H200" s="26"/>
      <c r="I200" s="26"/>
      <c r="J200" s="26"/>
    </row>
    <row r="201" spans="1:33" s="14" customFormat="1" ht="15.75">
      <c r="A201" s="105" t="s">
        <v>265</v>
      </c>
      <c r="B201" s="5" t="s">
        <v>111</v>
      </c>
      <c r="C201" s="70">
        <v>550</v>
      </c>
      <c r="D201" s="26"/>
      <c r="E201" s="26"/>
      <c r="F201" s="26"/>
      <c r="G201" s="26"/>
      <c r="H201" s="26"/>
      <c r="I201" s="26"/>
      <c r="J201" s="26"/>
    </row>
    <row r="202" spans="1:33" s="14" customFormat="1" ht="16.5" thickBot="1">
      <c r="A202" s="106" t="s">
        <v>266</v>
      </c>
      <c r="B202" s="115" t="s">
        <v>112</v>
      </c>
      <c r="C202" s="84">
        <v>400</v>
      </c>
      <c r="D202" s="26"/>
      <c r="E202" s="26"/>
      <c r="F202" s="26"/>
      <c r="G202" s="26"/>
      <c r="H202" s="26"/>
      <c r="I202" s="26"/>
      <c r="J202" s="26"/>
    </row>
    <row r="203" spans="1:33" s="14" customFormat="1" ht="16.5" thickBot="1">
      <c r="A203" s="116" t="s">
        <v>601</v>
      </c>
      <c r="B203" s="107" t="s">
        <v>49</v>
      </c>
      <c r="C203" s="74">
        <v>150</v>
      </c>
      <c r="D203" s="29"/>
      <c r="E203" s="29"/>
      <c r="F203" s="29"/>
      <c r="G203" s="29"/>
      <c r="H203" s="29"/>
      <c r="I203" s="29"/>
      <c r="J203" s="29"/>
    </row>
    <row r="204" spans="1:33" s="14" customFormat="1" ht="15.75">
      <c r="A204" s="206"/>
      <c r="B204" s="209"/>
      <c r="C204" s="53"/>
      <c r="D204" s="29"/>
      <c r="E204" s="29"/>
      <c r="F204" s="29"/>
      <c r="G204" s="29"/>
      <c r="H204" s="29"/>
      <c r="I204" s="29"/>
      <c r="J204" s="29"/>
    </row>
    <row r="205" spans="1:33" s="14" customFormat="1" ht="15.75">
      <c r="A205" s="109" t="s">
        <v>267</v>
      </c>
      <c r="B205" s="42" t="s">
        <v>268</v>
      </c>
      <c r="C205" s="43"/>
      <c r="D205" s="26"/>
      <c r="E205" s="26"/>
      <c r="F205" s="26"/>
      <c r="G205" s="26"/>
      <c r="H205" s="26"/>
      <c r="I205" s="26"/>
      <c r="J205" s="26"/>
    </row>
    <row r="206" spans="1:33" s="14" customFormat="1" ht="16.5" thickBot="1">
      <c r="A206" s="111"/>
      <c r="B206" s="46"/>
      <c r="C206" s="43"/>
      <c r="D206" s="26"/>
      <c r="E206" s="26"/>
      <c r="F206" s="26"/>
      <c r="G206" s="26"/>
      <c r="H206" s="26"/>
      <c r="I206" s="26"/>
      <c r="J206" s="26"/>
    </row>
    <row r="207" spans="1:33" ht="16.5" customHeight="1">
      <c r="A207" s="245" t="s">
        <v>171</v>
      </c>
      <c r="B207" s="241" t="s">
        <v>67</v>
      </c>
      <c r="C207" s="247" t="s">
        <v>139</v>
      </c>
      <c r="D207" s="23"/>
      <c r="E207" s="23"/>
      <c r="F207" s="23"/>
      <c r="G207" s="23"/>
      <c r="H207" s="23"/>
      <c r="I207" s="36"/>
      <c r="J207" s="11"/>
      <c r="L207" s="12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 ht="16.5" customHeight="1" thickBot="1">
      <c r="A208" s="246"/>
      <c r="B208" s="242"/>
      <c r="C208" s="242"/>
      <c r="D208" s="23"/>
      <c r="E208" s="23"/>
      <c r="F208" s="23"/>
      <c r="G208" s="23"/>
      <c r="H208" s="23"/>
      <c r="I208" s="23"/>
      <c r="J208" s="11"/>
      <c r="L208" s="12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:33" s="14" customFormat="1" ht="15.75" customHeight="1">
      <c r="A209" s="114" t="s">
        <v>269</v>
      </c>
      <c r="B209" s="50" t="s">
        <v>124</v>
      </c>
      <c r="C209" s="70">
        <v>800</v>
      </c>
      <c r="D209" s="26"/>
      <c r="E209" s="26"/>
      <c r="F209" s="26"/>
      <c r="G209" s="26"/>
      <c r="H209" s="26"/>
      <c r="I209" s="26"/>
      <c r="J209" s="26"/>
    </row>
    <row r="210" spans="1:33" s="14" customFormat="1" ht="15.75" customHeight="1">
      <c r="A210" s="114" t="s">
        <v>270</v>
      </c>
      <c r="B210" s="50" t="s">
        <v>125</v>
      </c>
      <c r="C210" s="70">
        <v>800</v>
      </c>
      <c r="D210" s="26"/>
      <c r="E210" s="26"/>
      <c r="F210" s="26"/>
      <c r="G210" s="26"/>
      <c r="H210" s="26"/>
      <c r="I210" s="26"/>
      <c r="J210" s="26"/>
    </row>
    <row r="211" spans="1:33" s="14" customFormat="1" ht="15.75" customHeight="1">
      <c r="A211" s="114" t="s">
        <v>271</v>
      </c>
      <c r="B211" s="50" t="s">
        <v>127</v>
      </c>
      <c r="C211" s="70">
        <v>650</v>
      </c>
      <c r="D211" s="26"/>
      <c r="E211" s="26"/>
      <c r="F211" s="26"/>
      <c r="G211" s="26"/>
      <c r="H211" s="26"/>
      <c r="I211" s="26"/>
      <c r="J211" s="26"/>
    </row>
    <row r="212" spans="1:33" s="14" customFormat="1" ht="15.75">
      <c r="A212" s="114" t="s">
        <v>272</v>
      </c>
      <c r="B212" s="50" t="s">
        <v>126</v>
      </c>
      <c r="C212" s="70">
        <v>650</v>
      </c>
      <c r="D212" s="26"/>
      <c r="E212" s="26"/>
      <c r="F212" s="26"/>
      <c r="G212" s="26"/>
      <c r="H212" s="26"/>
      <c r="I212" s="26"/>
      <c r="J212" s="26"/>
    </row>
    <row r="213" spans="1:33" s="14" customFormat="1" ht="15.75">
      <c r="A213" s="114" t="s">
        <v>273</v>
      </c>
      <c r="B213" s="5" t="s">
        <v>111</v>
      </c>
      <c r="C213" s="70">
        <v>550</v>
      </c>
      <c r="D213" s="26"/>
      <c r="E213" s="26"/>
      <c r="F213" s="26"/>
      <c r="G213" s="26"/>
      <c r="H213" s="26"/>
      <c r="I213" s="26"/>
      <c r="J213" s="26"/>
    </row>
    <row r="214" spans="1:33" s="14" customFormat="1" ht="16.5" thickBot="1">
      <c r="A214" s="116" t="s">
        <v>274</v>
      </c>
      <c r="B214" s="115" t="s">
        <v>112</v>
      </c>
      <c r="C214" s="84">
        <v>400</v>
      </c>
      <c r="D214" s="26"/>
      <c r="E214" s="26"/>
      <c r="F214" s="26"/>
      <c r="G214" s="26"/>
      <c r="H214" s="26"/>
      <c r="I214" s="26"/>
      <c r="J214" s="26"/>
    </row>
    <row r="215" spans="1:33" s="14" customFormat="1" ht="16.5" thickBot="1">
      <c r="A215" s="116" t="s">
        <v>602</v>
      </c>
      <c r="B215" s="107" t="s">
        <v>49</v>
      </c>
      <c r="C215" s="74">
        <v>150</v>
      </c>
      <c r="D215" s="29"/>
      <c r="E215" s="29"/>
      <c r="F215" s="29"/>
      <c r="G215" s="29"/>
      <c r="H215" s="29"/>
      <c r="I215" s="29"/>
      <c r="J215" s="29"/>
    </row>
    <row r="216" spans="1:33" s="14" customFormat="1" ht="15.75">
      <c r="A216" s="44"/>
      <c r="B216" s="54"/>
      <c r="C216" s="43"/>
      <c r="D216" s="26"/>
      <c r="E216" s="26"/>
      <c r="F216" s="26"/>
      <c r="G216" s="26"/>
      <c r="H216" s="26"/>
      <c r="I216" s="26"/>
      <c r="J216" s="26"/>
    </row>
    <row r="217" spans="1:33" s="14" customFormat="1" ht="15.75">
      <c r="A217" s="109" t="s">
        <v>275</v>
      </c>
      <c r="B217" s="42" t="s">
        <v>15</v>
      </c>
      <c r="C217" s="43"/>
      <c r="D217" s="26"/>
      <c r="E217" s="26"/>
      <c r="F217" s="26"/>
      <c r="G217" s="26"/>
      <c r="H217" s="26"/>
      <c r="I217" s="26"/>
      <c r="J217" s="26"/>
    </row>
    <row r="218" spans="1:33" s="14" customFormat="1" ht="16.5" thickBot="1">
      <c r="A218" s="111"/>
      <c r="B218" s="46"/>
      <c r="C218" s="43"/>
      <c r="D218" s="26"/>
      <c r="E218" s="26"/>
      <c r="F218" s="26"/>
      <c r="G218" s="26"/>
      <c r="H218" s="26"/>
      <c r="I218" s="26"/>
      <c r="J218" s="26"/>
    </row>
    <row r="219" spans="1:33" ht="16.5" customHeight="1">
      <c r="A219" s="245" t="s">
        <v>171</v>
      </c>
      <c r="B219" s="241" t="s">
        <v>67</v>
      </c>
      <c r="C219" s="247" t="s">
        <v>139</v>
      </c>
      <c r="D219" s="23"/>
      <c r="E219" s="23"/>
      <c r="F219" s="23"/>
      <c r="G219" s="23"/>
      <c r="H219" s="23"/>
      <c r="I219" s="36"/>
      <c r="J219" s="11"/>
      <c r="L219" s="12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 ht="16.5" customHeight="1" thickBot="1">
      <c r="A220" s="246"/>
      <c r="B220" s="242"/>
      <c r="C220" s="242"/>
      <c r="D220" s="23"/>
      <c r="E220" s="23"/>
      <c r="F220" s="23"/>
      <c r="G220" s="23"/>
      <c r="H220" s="23"/>
      <c r="I220" s="23"/>
      <c r="J220" s="11"/>
      <c r="L220" s="12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 s="14" customFormat="1" ht="15.75" customHeight="1">
      <c r="A221" s="114" t="s">
        <v>276</v>
      </c>
      <c r="B221" s="50" t="s">
        <v>124</v>
      </c>
      <c r="C221" s="70">
        <v>800</v>
      </c>
      <c r="D221" s="26"/>
      <c r="E221" s="26"/>
      <c r="F221" s="26"/>
      <c r="G221" s="26"/>
      <c r="H221" s="26"/>
      <c r="I221" s="26"/>
      <c r="J221" s="26"/>
    </row>
    <row r="222" spans="1:33" s="14" customFormat="1" ht="15.75" customHeight="1">
      <c r="A222" s="114" t="s">
        <v>277</v>
      </c>
      <c r="B222" s="50" t="s">
        <v>125</v>
      </c>
      <c r="C222" s="70">
        <v>800</v>
      </c>
      <c r="D222" s="26"/>
      <c r="E222" s="26"/>
      <c r="F222" s="26"/>
      <c r="G222" s="26"/>
      <c r="H222" s="26"/>
      <c r="I222" s="26"/>
      <c r="J222" s="26"/>
    </row>
    <row r="223" spans="1:33" s="14" customFormat="1" ht="15.75" customHeight="1">
      <c r="A223" s="114" t="s">
        <v>278</v>
      </c>
      <c r="B223" s="50" t="s">
        <v>127</v>
      </c>
      <c r="C223" s="70">
        <v>650</v>
      </c>
      <c r="D223" s="26"/>
      <c r="E223" s="26"/>
      <c r="F223" s="26"/>
      <c r="G223" s="26"/>
      <c r="H223" s="26"/>
      <c r="I223" s="26"/>
      <c r="J223" s="26"/>
    </row>
    <row r="224" spans="1:33" s="14" customFormat="1" ht="15.75">
      <c r="A224" s="114" t="s">
        <v>279</v>
      </c>
      <c r="B224" s="50" t="s">
        <v>126</v>
      </c>
      <c r="C224" s="70">
        <v>650</v>
      </c>
      <c r="D224" s="26"/>
      <c r="E224" s="26"/>
      <c r="F224" s="26"/>
      <c r="G224" s="26"/>
      <c r="H224" s="26"/>
      <c r="I224" s="26"/>
      <c r="J224" s="26"/>
    </row>
    <row r="225" spans="1:33" s="14" customFormat="1" ht="15.75">
      <c r="A225" s="105" t="s">
        <v>280</v>
      </c>
      <c r="B225" s="5" t="s">
        <v>111</v>
      </c>
      <c r="C225" s="70">
        <v>550</v>
      </c>
      <c r="D225" s="26"/>
      <c r="E225" s="26"/>
      <c r="F225" s="26"/>
      <c r="G225" s="26"/>
      <c r="H225" s="26"/>
      <c r="I225" s="26"/>
      <c r="J225" s="26"/>
    </row>
    <row r="226" spans="1:33" s="14" customFormat="1" ht="16.5" thickBot="1">
      <c r="A226" s="106" t="s">
        <v>281</v>
      </c>
      <c r="B226" s="115" t="s">
        <v>112</v>
      </c>
      <c r="C226" s="84">
        <v>400</v>
      </c>
      <c r="D226" s="26"/>
      <c r="E226" s="26"/>
      <c r="F226" s="26"/>
      <c r="G226" s="26"/>
      <c r="H226" s="26"/>
      <c r="I226" s="26"/>
      <c r="J226" s="26"/>
    </row>
    <row r="227" spans="1:33" s="14" customFormat="1" ht="16.5" thickBot="1">
      <c r="A227" s="116" t="s">
        <v>603</v>
      </c>
      <c r="B227" s="107" t="s">
        <v>49</v>
      </c>
      <c r="C227" s="74">
        <v>150</v>
      </c>
      <c r="D227" s="29"/>
      <c r="E227" s="29"/>
      <c r="F227" s="29"/>
      <c r="G227" s="29"/>
      <c r="H227" s="29"/>
      <c r="I227" s="29"/>
      <c r="J227" s="29"/>
    </row>
    <row r="228" spans="1:33" s="7" customFormat="1" ht="15.75">
      <c r="A228" s="1"/>
      <c r="B228" s="34"/>
      <c r="C228" s="24"/>
      <c r="D228" s="25"/>
      <c r="E228" s="16"/>
      <c r="G228" s="14"/>
      <c r="H228" s="14"/>
      <c r="I228" s="14"/>
      <c r="J228" s="14"/>
      <c r="K228" s="20"/>
      <c r="P228" s="17"/>
      <c r="Q228" s="17"/>
      <c r="R228" s="17"/>
    </row>
    <row r="229" spans="1:33" s="7" customFormat="1" ht="15.75">
      <c r="A229" s="109" t="s">
        <v>282</v>
      </c>
      <c r="B229" s="42" t="s">
        <v>295</v>
      </c>
      <c r="C229" s="43"/>
      <c r="D229" s="43"/>
      <c r="E229" s="43"/>
      <c r="F229" s="43"/>
      <c r="G229" s="43"/>
      <c r="H229" s="43"/>
      <c r="I229" s="43"/>
      <c r="J229" s="43"/>
    </row>
    <row r="230" spans="1:33" s="7" customFormat="1" ht="16.5" thickBot="1">
      <c r="A230" s="111"/>
      <c r="B230" s="46"/>
      <c r="C230" s="43"/>
      <c r="D230" s="43"/>
      <c r="E230" s="43"/>
      <c r="F230" s="43"/>
      <c r="G230" s="43"/>
      <c r="H230" s="43"/>
      <c r="I230" s="43"/>
      <c r="J230" s="43"/>
    </row>
    <row r="231" spans="1:33" ht="16.5" customHeight="1">
      <c r="A231" s="245" t="s">
        <v>171</v>
      </c>
      <c r="B231" s="241" t="s">
        <v>67</v>
      </c>
      <c r="C231" s="247" t="s">
        <v>139</v>
      </c>
      <c r="D231" s="23"/>
      <c r="E231" s="23"/>
      <c r="F231" s="23"/>
      <c r="G231" s="23"/>
      <c r="H231" s="23"/>
      <c r="I231" s="36"/>
      <c r="J231" s="11"/>
      <c r="L231" s="12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1:33" ht="16.5" customHeight="1" thickBot="1">
      <c r="A232" s="246"/>
      <c r="B232" s="242"/>
      <c r="C232" s="242"/>
      <c r="D232" s="23"/>
      <c r="E232" s="23"/>
      <c r="F232" s="23"/>
      <c r="G232" s="23"/>
      <c r="H232" s="23"/>
      <c r="I232" s="23"/>
      <c r="J232" s="11"/>
      <c r="L232" s="12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1:33" s="7" customFormat="1" ht="15.75" customHeight="1">
      <c r="A233" s="117" t="s">
        <v>283</v>
      </c>
      <c r="B233" s="50" t="s">
        <v>124</v>
      </c>
      <c r="C233" s="70">
        <v>800</v>
      </c>
      <c r="D233" s="43"/>
      <c r="E233" s="43"/>
      <c r="F233" s="43"/>
      <c r="G233" s="43"/>
      <c r="H233" s="43"/>
      <c r="I233" s="43"/>
      <c r="J233" s="43"/>
    </row>
    <row r="234" spans="1:33" s="7" customFormat="1" ht="15.75" customHeight="1">
      <c r="A234" s="117" t="s">
        <v>284</v>
      </c>
      <c r="B234" s="50" t="s">
        <v>125</v>
      </c>
      <c r="C234" s="70">
        <v>800</v>
      </c>
      <c r="D234" s="43"/>
      <c r="E234" s="43"/>
      <c r="F234" s="43"/>
      <c r="G234" s="43"/>
      <c r="H234" s="43"/>
      <c r="I234" s="43"/>
      <c r="J234" s="43"/>
    </row>
    <row r="235" spans="1:33" s="7" customFormat="1" ht="15.75" customHeight="1">
      <c r="A235" s="117" t="s">
        <v>285</v>
      </c>
      <c r="B235" s="50" t="s">
        <v>127</v>
      </c>
      <c r="C235" s="70">
        <v>650</v>
      </c>
      <c r="D235" s="43"/>
      <c r="E235" s="43"/>
      <c r="F235" s="43"/>
      <c r="G235" s="43"/>
      <c r="H235" s="43"/>
      <c r="I235" s="43"/>
      <c r="J235" s="43"/>
    </row>
    <row r="236" spans="1:33" s="7" customFormat="1" ht="15.75">
      <c r="A236" s="117" t="s">
        <v>286</v>
      </c>
      <c r="B236" s="50" t="s">
        <v>126</v>
      </c>
      <c r="C236" s="70">
        <v>650</v>
      </c>
      <c r="D236" s="43"/>
      <c r="E236" s="43"/>
      <c r="F236" s="43"/>
      <c r="G236" s="43"/>
      <c r="H236" s="43"/>
      <c r="I236" s="43"/>
      <c r="J236" s="43"/>
    </row>
    <row r="237" spans="1:33" s="14" customFormat="1" ht="15.75">
      <c r="A237" s="117" t="s">
        <v>287</v>
      </c>
      <c r="B237" s="5" t="s">
        <v>111</v>
      </c>
      <c r="C237" s="70">
        <v>550</v>
      </c>
      <c r="D237" s="26"/>
      <c r="E237" s="26"/>
      <c r="F237" s="26"/>
      <c r="G237" s="26"/>
      <c r="H237" s="26"/>
      <c r="I237" s="26"/>
      <c r="J237" s="26"/>
    </row>
    <row r="238" spans="1:33" s="14" customFormat="1" ht="15.75">
      <c r="A238" s="117" t="s">
        <v>288</v>
      </c>
      <c r="B238" s="5" t="s">
        <v>112</v>
      </c>
      <c r="C238" s="70">
        <v>400</v>
      </c>
      <c r="D238" s="26"/>
      <c r="E238" s="26"/>
      <c r="F238" s="26"/>
      <c r="G238" s="26"/>
      <c r="H238" s="26"/>
      <c r="I238" s="26"/>
      <c r="J238" s="26"/>
    </row>
    <row r="239" spans="1:33" s="7" customFormat="1" ht="15.75">
      <c r="A239" s="117" t="s">
        <v>289</v>
      </c>
      <c r="B239" s="40" t="s">
        <v>59</v>
      </c>
      <c r="C239" s="72">
        <v>78</v>
      </c>
      <c r="D239" s="43"/>
      <c r="E239" s="43"/>
      <c r="F239" s="43"/>
      <c r="G239" s="43"/>
      <c r="H239" s="43"/>
      <c r="I239" s="43"/>
      <c r="J239" s="43"/>
    </row>
    <row r="240" spans="1:33" s="7" customFormat="1" ht="31.5">
      <c r="A240" s="117" t="s">
        <v>290</v>
      </c>
      <c r="B240" s="51" t="s">
        <v>60</v>
      </c>
      <c r="C240" s="70">
        <v>276</v>
      </c>
      <c r="D240" s="43"/>
      <c r="E240" s="43"/>
      <c r="F240" s="43"/>
      <c r="G240" s="43"/>
      <c r="H240" s="43"/>
      <c r="I240" s="43"/>
      <c r="J240" s="43"/>
    </row>
    <row r="241" spans="1:33" s="7" customFormat="1" ht="15.75">
      <c r="A241" s="117" t="s">
        <v>291</v>
      </c>
      <c r="B241" s="40" t="s">
        <v>61</v>
      </c>
      <c r="C241" s="72">
        <v>414</v>
      </c>
      <c r="D241" s="43"/>
      <c r="E241" s="43"/>
      <c r="F241" s="43"/>
      <c r="G241" s="43"/>
      <c r="H241" s="43"/>
      <c r="I241" s="43"/>
      <c r="J241" s="43"/>
    </row>
    <row r="242" spans="1:33" s="7" customFormat="1" ht="15.75">
      <c r="A242" s="117" t="s">
        <v>292</v>
      </c>
      <c r="B242" s="40" t="s">
        <v>62</v>
      </c>
      <c r="C242" s="72">
        <v>276</v>
      </c>
      <c r="D242" s="43"/>
      <c r="E242" s="43"/>
      <c r="F242" s="43"/>
      <c r="G242" s="43"/>
      <c r="H242" s="43"/>
      <c r="I242" s="43"/>
      <c r="J242" s="43"/>
    </row>
    <row r="243" spans="1:33" s="7" customFormat="1" ht="15.75">
      <c r="A243" s="101" t="s">
        <v>293</v>
      </c>
      <c r="B243" s="40" t="s">
        <v>63</v>
      </c>
      <c r="C243" s="72">
        <v>276</v>
      </c>
      <c r="D243" s="43"/>
      <c r="E243" s="43"/>
      <c r="F243" s="43"/>
      <c r="G243" s="43"/>
      <c r="H243" s="43"/>
      <c r="I243" s="43"/>
      <c r="J243" s="43"/>
    </row>
    <row r="244" spans="1:33" s="7" customFormat="1" ht="16.5" thickBot="1">
      <c r="A244" s="102" t="s">
        <v>294</v>
      </c>
      <c r="B244" s="73" t="s">
        <v>64</v>
      </c>
      <c r="C244" s="74">
        <v>483</v>
      </c>
      <c r="D244" s="43"/>
      <c r="E244" s="43"/>
      <c r="F244" s="43"/>
      <c r="G244" s="43"/>
      <c r="H244" s="43"/>
      <c r="I244" s="43"/>
      <c r="J244" s="43"/>
    </row>
    <row r="245" spans="1:33" s="14" customFormat="1" ht="16.5" thickBot="1">
      <c r="A245" s="116" t="s">
        <v>604</v>
      </c>
      <c r="B245" s="107" t="s">
        <v>49</v>
      </c>
      <c r="C245" s="74">
        <v>150</v>
      </c>
      <c r="D245" s="29"/>
      <c r="E245" s="29"/>
      <c r="F245" s="29"/>
      <c r="G245" s="29"/>
      <c r="H245" s="29"/>
      <c r="I245" s="29"/>
      <c r="J245" s="29"/>
    </row>
    <row r="246" spans="1:33" s="7" customFormat="1" ht="15.75">
      <c r="A246" s="44"/>
      <c r="B246" s="43"/>
      <c r="C246" s="43"/>
      <c r="D246" s="43"/>
      <c r="E246" s="43"/>
      <c r="F246" s="43"/>
      <c r="G246" s="43"/>
      <c r="H246" s="43"/>
      <c r="I246" s="43"/>
      <c r="J246" s="43"/>
    </row>
    <row r="247" spans="1:33" s="7" customFormat="1" ht="15.75">
      <c r="A247" s="109" t="s">
        <v>296</v>
      </c>
      <c r="B247" s="42" t="s">
        <v>297</v>
      </c>
      <c r="C247" s="43"/>
      <c r="D247" s="43"/>
      <c r="E247" s="43"/>
      <c r="F247" s="43"/>
      <c r="G247" s="43"/>
      <c r="H247" s="43"/>
      <c r="I247" s="43"/>
      <c r="J247" s="43"/>
    </row>
    <row r="248" spans="1:33" s="7" customFormat="1" ht="16.5" thickBot="1">
      <c r="A248" s="111"/>
      <c r="B248" s="46"/>
      <c r="C248" s="43"/>
      <c r="D248" s="43"/>
      <c r="E248" s="43"/>
      <c r="F248" s="43"/>
      <c r="G248" s="43"/>
      <c r="H248" s="43"/>
      <c r="I248" s="43"/>
      <c r="J248" s="43"/>
    </row>
    <row r="249" spans="1:33" ht="16.5" customHeight="1">
      <c r="A249" s="245" t="s">
        <v>171</v>
      </c>
      <c r="B249" s="241" t="s">
        <v>67</v>
      </c>
      <c r="C249" s="247" t="s">
        <v>139</v>
      </c>
      <c r="D249" s="23"/>
      <c r="E249" s="23"/>
      <c r="F249" s="23"/>
      <c r="G249" s="23"/>
      <c r="H249" s="23"/>
      <c r="I249" s="36"/>
      <c r="J249" s="11"/>
      <c r="L249" s="12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1:33" ht="16.5" customHeight="1" thickBot="1">
      <c r="A250" s="246"/>
      <c r="B250" s="242"/>
      <c r="C250" s="242"/>
      <c r="D250" s="23"/>
      <c r="E250" s="23"/>
      <c r="F250" s="23"/>
      <c r="G250" s="23"/>
      <c r="H250" s="23"/>
      <c r="I250" s="23"/>
      <c r="J250" s="11"/>
      <c r="L250" s="12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1:33" s="7" customFormat="1" ht="15.75" customHeight="1">
      <c r="A251" s="117" t="s">
        <v>298</v>
      </c>
      <c r="B251" s="50" t="s">
        <v>124</v>
      </c>
      <c r="C251" s="70">
        <v>800</v>
      </c>
      <c r="D251" s="43"/>
      <c r="E251" s="43"/>
      <c r="F251" s="43"/>
      <c r="G251" s="43"/>
      <c r="H251" s="43"/>
      <c r="I251" s="43"/>
      <c r="J251" s="43"/>
    </row>
    <row r="252" spans="1:33" s="7" customFormat="1" ht="15.75" customHeight="1">
      <c r="A252" s="117" t="s">
        <v>299</v>
      </c>
      <c r="B252" s="50" t="s">
        <v>125</v>
      </c>
      <c r="C252" s="70">
        <v>800</v>
      </c>
      <c r="D252" s="43"/>
      <c r="E252" s="43"/>
      <c r="F252" s="43"/>
      <c r="G252" s="43"/>
      <c r="H252" s="43"/>
      <c r="I252" s="43"/>
      <c r="J252" s="43"/>
    </row>
    <row r="253" spans="1:33" s="7" customFormat="1" ht="15.75" customHeight="1">
      <c r="A253" s="117" t="s">
        <v>300</v>
      </c>
      <c r="B253" s="50" t="s">
        <v>127</v>
      </c>
      <c r="C253" s="70">
        <v>650</v>
      </c>
      <c r="D253" s="43"/>
      <c r="E253" s="43"/>
      <c r="F253" s="43"/>
      <c r="G253" s="43"/>
      <c r="H253" s="43"/>
      <c r="I253" s="43"/>
      <c r="J253" s="43"/>
    </row>
    <row r="254" spans="1:33" s="7" customFormat="1" ht="15.75">
      <c r="A254" s="117" t="s">
        <v>301</v>
      </c>
      <c r="B254" s="50" t="s">
        <v>126</v>
      </c>
      <c r="C254" s="70">
        <v>650</v>
      </c>
      <c r="D254" s="43"/>
      <c r="E254" s="43"/>
      <c r="F254" s="43"/>
      <c r="G254" s="43"/>
      <c r="H254" s="43"/>
      <c r="I254" s="43"/>
      <c r="J254" s="43"/>
    </row>
    <row r="255" spans="1:33" s="14" customFormat="1" ht="15.75">
      <c r="A255" s="117" t="s">
        <v>302</v>
      </c>
      <c r="B255" s="5" t="s">
        <v>111</v>
      </c>
      <c r="C255" s="70">
        <v>550</v>
      </c>
      <c r="D255" s="26"/>
      <c r="E255" s="26"/>
      <c r="F255" s="26"/>
      <c r="G255" s="26"/>
      <c r="H255" s="26"/>
      <c r="I255" s="26"/>
      <c r="J255" s="26"/>
    </row>
    <row r="256" spans="1:33" s="14" customFormat="1" ht="15.75">
      <c r="A256" s="117" t="s">
        <v>303</v>
      </c>
      <c r="B256" s="5" t="s">
        <v>112</v>
      </c>
      <c r="C256" s="70">
        <v>400</v>
      </c>
      <c r="D256" s="26"/>
      <c r="E256" s="26"/>
      <c r="F256" s="26"/>
      <c r="G256" s="26"/>
      <c r="H256" s="26"/>
      <c r="I256" s="26"/>
      <c r="J256" s="26"/>
    </row>
    <row r="257" spans="1:33" s="14" customFormat="1" ht="15.75">
      <c r="A257" s="117" t="s">
        <v>304</v>
      </c>
      <c r="B257" s="40" t="s">
        <v>65</v>
      </c>
      <c r="C257" s="72">
        <v>90</v>
      </c>
      <c r="D257" s="26"/>
      <c r="E257" s="26"/>
      <c r="F257" s="26"/>
      <c r="G257" s="26"/>
      <c r="H257" s="26"/>
      <c r="I257" s="26"/>
      <c r="J257" s="26"/>
    </row>
    <row r="258" spans="1:33" s="7" customFormat="1" ht="15.75">
      <c r="A258" s="117" t="s">
        <v>305</v>
      </c>
      <c r="B258" s="40" t="s">
        <v>36</v>
      </c>
      <c r="C258" s="72">
        <v>55</v>
      </c>
      <c r="D258" s="43"/>
      <c r="E258" s="43"/>
      <c r="F258" s="43"/>
      <c r="G258" s="43"/>
      <c r="H258" s="43"/>
      <c r="I258" s="43"/>
      <c r="J258" s="43"/>
    </row>
    <row r="259" spans="1:33" s="7" customFormat="1" ht="15.75">
      <c r="A259" s="117" t="s">
        <v>306</v>
      </c>
      <c r="B259" s="40" t="s">
        <v>70</v>
      </c>
      <c r="C259" s="72">
        <v>310</v>
      </c>
      <c r="D259" s="43"/>
      <c r="E259" s="43"/>
      <c r="F259" s="43"/>
      <c r="G259" s="43"/>
      <c r="H259" s="43"/>
      <c r="I259" s="43"/>
      <c r="J259" s="43"/>
    </row>
    <row r="260" spans="1:33" s="7" customFormat="1" ht="15.75">
      <c r="A260" s="117" t="s">
        <v>307</v>
      </c>
      <c r="B260" s="40" t="s">
        <v>25</v>
      </c>
      <c r="C260" s="72">
        <v>32</v>
      </c>
      <c r="D260" s="43"/>
      <c r="E260" s="43"/>
      <c r="F260" s="43"/>
      <c r="G260" s="43"/>
      <c r="H260" s="43"/>
      <c r="I260" s="43"/>
      <c r="J260" s="43"/>
    </row>
    <row r="261" spans="1:33" s="7" customFormat="1" ht="16.5" thickBot="1">
      <c r="A261" s="102" t="s">
        <v>605</v>
      </c>
      <c r="B261" s="73" t="s">
        <v>79</v>
      </c>
      <c r="C261" s="74">
        <v>40</v>
      </c>
      <c r="D261" s="43"/>
      <c r="E261" s="43"/>
      <c r="F261" s="62"/>
      <c r="H261" s="43"/>
      <c r="I261" s="43"/>
      <c r="J261" s="43"/>
    </row>
    <row r="262" spans="1:33" s="14" customFormat="1" ht="16.5" thickBot="1">
      <c r="A262" s="116" t="s">
        <v>677</v>
      </c>
      <c r="B262" s="107" t="s">
        <v>49</v>
      </c>
      <c r="C262" s="74">
        <v>150</v>
      </c>
      <c r="D262" s="29"/>
      <c r="E262" s="29"/>
      <c r="F262" s="29"/>
      <c r="G262" s="29"/>
      <c r="H262" s="29"/>
      <c r="I262" s="29"/>
      <c r="J262" s="29"/>
    </row>
    <row r="263" spans="1:33" s="7" customFormat="1" ht="15.75">
      <c r="A263" s="44"/>
      <c r="B263" s="43"/>
      <c r="C263" s="43"/>
      <c r="D263" s="43"/>
      <c r="E263" s="43"/>
      <c r="F263" s="43"/>
      <c r="G263" s="43"/>
      <c r="H263" s="43"/>
      <c r="I263" s="43"/>
      <c r="J263" s="43"/>
    </row>
    <row r="264" spans="1:33" s="7" customFormat="1" ht="15.75">
      <c r="A264" s="109" t="s">
        <v>308</v>
      </c>
      <c r="B264" s="42" t="s">
        <v>309</v>
      </c>
      <c r="C264" s="43"/>
      <c r="D264" s="43"/>
      <c r="E264" s="43"/>
      <c r="F264" s="43"/>
      <c r="G264" s="43"/>
      <c r="H264" s="43"/>
      <c r="I264" s="43"/>
      <c r="J264" s="43"/>
    </row>
    <row r="265" spans="1:33" s="7" customFormat="1" ht="16.5" thickBot="1">
      <c r="A265" s="111"/>
      <c r="B265" s="46"/>
      <c r="C265" s="43"/>
      <c r="D265" s="43"/>
      <c r="E265" s="43"/>
      <c r="F265" s="43"/>
      <c r="G265" s="43"/>
      <c r="H265" s="43"/>
      <c r="I265" s="43"/>
      <c r="J265" s="43"/>
    </row>
    <row r="266" spans="1:33" ht="16.5" customHeight="1">
      <c r="A266" s="245" t="s">
        <v>171</v>
      </c>
      <c r="B266" s="241" t="s">
        <v>67</v>
      </c>
      <c r="C266" s="247" t="s">
        <v>139</v>
      </c>
      <c r="D266" s="23"/>
      <c r="E266" s="23"/>
      <c r="F266" s="23"/>
      <c r="G266" s="23"/>
      <c r="H266" s="23"/>
      <c r="I266" s="36"/>
      <c r="J266" s="11"/>
      <c r="L266" s="12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1:33" ht="16.5" customHeight="1" thickBot="1">
      <c r="A267" s="246"/>
      <c r="B267" s="242"/>
      <c r="C267" s="242"/>
      <c r="D267" s="23"/>
      <c r="E267" s="23"/>
      <c r="F267" s="23"/>
      <c r="G267" s="23"/>
      <c r="H267" s="23"/>
      <c r="I267" s="23"/>
      <c r="J267" s="11"/>
      <c r="L267" s="12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 s="7" customFormat="1" ht="15.75" customHeight="1">
      <c r="A268" s="114" t="s">
        <v>310</v>
      </c>
      <c r="B268" s="50" t="s">
        <v>124</v>
      </c>
      <c r="C268" s="70">
        <v>800</v>
      </c>
      <c r="D268" s="43"/>
      <c r="E268" s="43"/>
      <c r="F268" s="43"/>
      <c r="G268" s="43"/>
      <c r="H268" s="43"/>
      <c r="I268" s="43"/>
      <c r="J268" s="43"/>
    </row>
    <row r="269" spans="1:33" s="7" customFormat="1" ht="15.75" customHeight="1">
      <c r="A269" s="114" t="s">
        <v>311</v>
      </c>
      <c r="B269" s="50" t="s">
        <v>125</v>
      </c>
      <c r="C269" s="70">
        <v>800</v>
      </c>
      <c r="D269" s="43"/>
      <c r="E269" s="43"/>
      <c r="F269" s="43"/>
      <c r="G269" s="43"/>
      <c r="H269" s="43"/>
      <c r="I269" s="43"/>
      <c r="J269" s="43"/>
    </row>
    <row r="270" spans="1:33" s="7" customFormat="1" ht="15.75" customHeight="1">
      <c r="A270" s="114" t="s">
        <v>312</v>
      </c>
      <c r="B270" s="50" t="s">
        <v>127</v>
      </c>
      <c r="C270" s="70">
        <v>650</v>
      </c>
      <c r="D270" s="43"/>
      <c r="E270" s="43"/>
      <c r="F270" s="43"/>
      <c r="G270" s="43"/>
      <c r="H270" s="43"/>
      <c r="I270" s="43"/>
      <c r="J270" s="43"/>
    </row>
    <row r="271" spans="1:33" s="7" customFormat="1" ht="15.75">
      <c r="A271" s="114" t="s">
        <v>313</v>
      </c>
      <c r="B271" s="50" t="s">
        <v>126</v>
      </c>
      <c r="C271" s="70">
        <v>650</v>
      </c>
      <c r="D271" s="43"/>
      <c r="E271" s="43"/>
      <c r="F271" s="43"/>
      <c r="G271" s="43"/>
      <c r="H271" s="43"/>
      <c r="I271" s="43"/>
      <c r="J271" s="43"/>
    </row>
    <row r="272" spans="1:33" s="7" customFormat="1" ht="15.75">
      <c r="A272" s="114" t="s">
        <v>314</v>
      </c>
      <c r="B272" s="5" t="s">
        <v>111</v>
      </c>
      <c r="C272" s="70">
        <v>550</v>
      </c>
      <c r="D272" s="43"/>
      <c r="E272" s="43"/>
      <c r="F272" s="43"/>
      <c r="G272" s="43"/>
      <c r="H272" s="43"/>
      <c r="I272" s="43"/>
      <c r="J272" s="43"/>
    </row>
    <row r="273" spans="1:33" s="7" customFormat="1" ht="16.5" thickBot="1">
      <c r="A273" s="116" t="s">
        <v>315</v>
      </c>
      <c r="B273" s="115" t="s">
        <v>112</v>
      </c>
      <c r="C273" s="84">
        <v>400</v>
      </c>
      <c r="D273" s="43"/>
      <c r="E273" s="43"/>
      <c r="F273" s="43"/>
      <c r="G273" s="43"/>
      <c r="H273" s="43"/>
      <c r="I273" s="43"/>
      <c r="J273" s="43"/>
    </row>
    <row r="274" spans="1:33" s="14" customFormat="1" ht="16.5" thickBot="1">
      <c r="A274" s="116" t="s">
        <v>606</v>
      </c>
      <c r="B274" s="107" t="s">
        <v>49</v>
      </c>
      <c r="C274" s="74">
        <v>150</v>
      </c>
      <c r="D274" s="29"/>
      <c r="E274" s="29"/>
      <c r="F274" s="29"/>
      <c r="G274" s="29"/>
      <c r="H274" s="29"/>
      <c r="I274" s="29"/>
      <c r="J274" s="29"/>
    </row>
    <row r="275" spans="1:33" s="7" customFormat="1" ht="15.75">
      <c r="A275" s="1"/>
      <c r="B275" s="34"/>
      <c r="C275" s="24"/>
      <c r="D275" s="25"/>
      <c r="E275" s="16"/>
      <c r="G275" s="14"/>
      <c r="H275" s="14"/>
      <c r="I275" s="14"/>
      <c r="J275" s="14"/>
      <c r="K275" s="20"/>
      <c r="P275" s="17"/>
      <c r="Q275" s="17"/>
      <c r="R275" s="17"/>
    </row>
    <row r="276" spans="1:33" s="7" customFormat="1" ht="15.75">
      <c r="A276" s="118" t="s">
        <v>317</v>
      </c>
      <c r="B276" s="16" t="s">
        <v>316</v>
      </c>
      <c r="E276" s="1"/>
      <c r="F276" s="1"/>
      <c r="G276" s="1"/>
      <c r="H276" s="1"/>
      <c r="I276" s="1"/>
      <c r="K276" s="22"/>
    </row>
    <row r="277" spans="1:33" s="1" customFormat="1" ht="16.5" thickBot="1">
      <c r="A277" s="119"/>
      <c r="B277" s="6"/>
      <c r="C277" s="7"/>
      <c r="D277" s="7"/>
      <c r="J277" s="7"/>
      <c r="K277" s="22"/>
      <c r="L277" s="7"/>
      <c r="M277" s="7"/>
      <c r="N277" s="7"/>
      <c r="O277" s="7"/>
      <c r="P277" s="7"/>
    </row>
    <row r="278" spans="1:33" ht="16.5" customHeight="1">
      <c r="A278" s="245" t="s">
        <v>171</v>
      </c>
      <c r="B278" s="241" t="s">
        <v>67</v>
      </c>
      <c r="C278" s="247" t="s">
        <v>139</v>
      </c>
      <c r="D278" s="23"/>
      <c r="E278" s="23"/>
      <c r="F278" s="23"/>
      <c r="G278" s="23"/>
      <c r="H278" s="23"/>
      <c r="I278" s="36"/>
      <c r="J278" s="11"/>
      <c r="L278" s="12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1:33" ht="16.5" customHeight="1" thickBot="1">
      <c r="A279" s="246"/>
      <c r="B279" s="242"/>
      <c r="C279" s="242"/>
      <c r="D279" s="23"/>
      <c r="E279" s="23"/>
      <c r="F279" s="23"/>
      <c r="G279" s="23"/>
      <c r="H279" s="23"/>
      <c r="I279" s="23"/>
      <c r="J279" s="11"/>
      <c r="L279" s="12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1:33" s="7" customFormat="1" ht="15.75" customHeight="1">
      <c r="A280" s="117" t="s">
        <v>318</v>
      </c>
      <c r="B280" s="50" t="s">
        <v>124</v>
      </c>
      <c r="C280" s="70">
        <v>800</v>
      </c>
      <c r="D280" s="4"/>
      <c r="E280" s="2"/>
      <c r="F280" s="2"/>
      <c r="G280" s="2"/>
      <c r="H280" s="2"/>
      <c r="I280" s="2"/>
      <c r="J280" s="4"/>
      <c r="K280" s="4"/>
      <c r="L280" s="2"/>
      <c r="M280" s="2"/>
      <c r="N280" s="2"/>
      <c r="O280" s="4"/>
    </row>
    <row r="281" spans="1:33" s="7" customFormat="1" ht="15.75" customHeight="1">
      <c r="A281" s="117" t="s">
        <v>319</v>
      </c>
      <c r="B281" s="50" t="s">
        <v>128</v>
      </c>
      <c r="C281" s="70">
        <v>800</v>
      </c>
      <c r="D281" s="4"/>
      <c r="E281" s="2"/>
      <c r="F281" s="2"/>
      <c r="G281" s="2"/>
      <c r="H281" s="2"/>
      <c r="I281" s="2"/>
      <c r="J281" s="4"/>
      <c r="K281" s="4"/>
      <c r="L281" s="2"/>
      <c r="M281" s="2"/>
      <c r="N281" s="2"/>
      <c r="O281" s="4"/>
    </row>
    <row r="282" spans="1:33" s="7" customFormat="1" ht="15.75" customHeight="1">
      <c r="A282" s="117" t="s">
        <v>320</v>
      </c>
      <c r="B282" s="50" t="s">
        <v>127</v>
      </c>
      <c r="C282" s="70">
        <v>650</v>
      </c>
      <c r="D282" s="4"/>
      <c r="E282" s="2"/>
      <c r="F282" s="2"/>
      <c r="G282" s="2"/>
      <c r="H282" s="2"/>
      <c r="I282" s="2"/>
      <c r="J282" s="4"/>
      <c r="K282" s="4"/>
      <c r="L282" s="4"/>
      <c r="M282" s="4"/>
      <c r="N282" s="4"/>
      <c r="O282" s="4"/>
    </row>
    <row r="283" spans="1:33" s="7" customFormat="1" ht="15.75">
      <c r="A283" s="101" t="s">
        <v>321</v>
      </c>
      <c r="B283" s="50" t="s">
        <v>126</v>
      </c>
      <c r="C283" s="70">
        <v>650</v>
      </c>
      <c r="D283" s="4"/>
      <c r="E283" s="2"/>
      <c r="F283" s="2"/>
      <c r="G283" s="2"/>
      <c r="H283" s="2"/>
      <c r="I283" s="2"/>
      <c r="J283" s="4"/>
      <c r="K283" s="4"/>
      <c r="L283" s="4"/>
      <c r="M283" s="4"/>
      <c r="N283" s="4"/>
      <c r="O283" s="4"/>
    </row>
    <row r="284" spans="1:33" s="7" customFormat="1" ht="15.75">
      <c r="A284" s="101" t="s">
        <v>322</v>
      </c>
      <c r="B284" s="5" t="s">
        <v>111</v>
      </c>
      <c r="C284" s="70">
        <v>550</v>
      </c>
      <c r="D284" s="4"/>
      <c r="E284" s="2"/>
      <c r="F284" s="2"/>
      <c r="G284" s="2"/>
      <c r="H284" s="2"/>
      <c r="I284" s="2"/>
      <c r="J284" s="4"/>
      <c r="K284" s="4"/>
      <c r="L284" s="4"/>
      <c r="M284" s="4"/>
      <c r="N284" s="4"/>
      <c r="O284" s="4"/>
    </row>
    <row r="285" spans="1:33" s="7" customFormat="1" ht="16.5" thickBot="1">
      <c r="A285" s="102" t="s">
        <v>323</v>
      </c>
      <c r="B285" s="115" t="s">
        <v>112</v>
      </c>
      <c r="C285" s="84">
        <v>400</v>
      </c>
      <c r="D285" s="4"/>
      <c r="E285" s="2"/>
      <c r="F285" s="2"/>
      <c r="G285" s="2"/>
      <c r="H285" s="2"/>
      <c r="I285" s="2"/>
      <c r="J285" s="4"/>
      <c r="K285" s="4"/>
      <c r="L285" s="4"/>
      <c r="M285" s="4"/>
      <c r="N285" s="4"/>
      <c r="O285" s="4"/>
    </row>
    <row r="286" spans="1:33" s="14" customFormat="1" ht="16.5" thickBot="1">
      <c r="A286" s="116" t="s">
        <v>607</v>
      </c>
      <c r="B286" s="107" t="s">
        <v>49</v>
      </c>
      <c r="C286" s="74">
        <v>150</v>
      </c>
      <c r="D286" s="29"/>
      <c r="E286" s="29"/>
      <c r="F286" s="29"/>
      <c r="G286" s="29"/>
      <c r="H286" s="29"/>
      <c r="I286" s="29"/>
      <c r="J286" s="29"/>
    </row>
    <row r="287" spans="1:33" s="7" customFormat="1" ht="15.75">
      <c r="A287" s="35"/>
      <c r="B287" s="54"/>
      <c r="C287" s="15"/>
      <c r="D287" s="4"/>
      <c r="E287" s="2"/>
      <c r="F287" s="2"/>
      <c r="G287" s="2"/>
      <c r="H287" s="2"/>
      <c r="I287" s="2"/>
      <c r="J287" s="4"/>
      <c r="K287" s="4"/>
      <c r="L287" s="4"/>
      <c r="M287" s="4"/>
      <c r="N287" s="4"/>
      <c r="O287" s="4"/>
    </row>
    <row r="288" spans="1:33" s="14" customFormat="1" ht="15.75">
      <c r="A288" s="109" t="s">
        <v>325</v>
      </c>
      <c r="B288" s="42" t="s">
        <v>324</v>
      </c>
      <c r="C288" s="43"/>
      <c r="D288" s="29"/>
      <c r="E288" s="29"/>
      <c r="F288" s="29"/>
      <c r="G288" s="29"/>
      <c r="H288" s="29"/>
      <c r="I288" s="29"/>
      <c r="J288" s="29"/>
      <c r="K288" s="23"/>
      <c r="L288" s="23"/>
      <c r="M288" s="23"/>
      <c r="N288" s="23"/>
      <c r="O288" s="23"/>
    </row>
    <row r="289" spans="1:33" s="14" customFormat="1" ht="16.5" thickBot="1">
      <c r="A289" s="111"/>
      <c r="B289" s="46"/>
      <c r="C289" s="43"/>
      <c r="D289" s="29"/>
      <c r="E289" s="29"/>
      <c r="F289" s="29"/>
      <c r="G289" s="29"/>
      <c r="H289" s="29"/>
      <c r="I289" s="29"/>
      <c r="J289" s="29"/>
      <c r="K289" s="23"/>
      <c r="L289" s="23"/>
      <c r="M289" s="23"/>
      <c r="N289" s="23"/>
      <c r="O289" s="23"/>
    </row>
    <row r="290" spans="1:33" ht="16.5" customHeight="1">
      <c r="A290" s="245" t="s">
        <v>171</v>
      </c>
      <c r="B290" s="241" t="s">
        <v>67</v>
      </c>
      <c r="C290" s="247" t="s">
        <v>139</v>
      </c>
      <c r="D290" s="23"/>
      <c r="E290" s="23"/>
      <c r="F290" s="23"/>
      <c r="G290" s="23"/>
      <c r="H290" s="23"/>
      <c r="I290" s="36"/>
      <c r="J290" s="11"/>
      <c r="L290" s="12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1:33" ht="16.5" customHeight="1" thickBot="1">
      <c r="A291" s="246"/>
      <c r="B291" s="242"/>
      <c r="C291" s="242"/>
      <c r="D291" s="23"/>
      <c r="E291" s="23"/>
      <c r="F291" s="23"/>
      <c r="G291" s="23"/>
      <c r="H291" s="23"/>
      <c r="I291" s="23"/>
      <c r="J291" s="11"/>
      <c r="L291" s="12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1:33" s="14" customFormat="1" ht="15.75" customHeight="1">
      <c r="A292" s="114" t="s">
        <v>326</v>
      </c>
      <c r="B292" s="50" t="s">
        <v>124</v>
      </c>
      <c r="C292" s="70">
        <v>800</v>
      </c>
      <c r="D292" s="26"/>
      <c r="E292" s="26"/>
      <c r="F292" s="26"/>
      <c r="G292" s="26"/>
      <c r="H292" s="26"/>
      <c r="I292" s="26"/>
      <c r="J292" s="26"/>
    </row>
    <row r="293" spans="1:33" s="14" customFormat="1" ht="15.75" customHeight="1">
      <c r="A293" s="114" t="s">
        <v>327</v>
      </c>
      <c r="B293" s="50" t="s">
        <v>125</v>
      </c>
      <c r="C293" s="70">
        <v>800</v>
      </c>
      <c r="D293" s="26"/>
      <c r="E293" s="26"/>
      <c r="F293" s="26"/>
      <c r="G293" s="26"/>
      <c r="H293" s="26"/>
      <c r="I293" s="26"/>
      <c r="J293" s="26"/>
    </row>
    <row r="294" spans="1:33" s="14" customFormat="1" ht="15.75" customHeight="1">
      <c r="A294" s="114" t="s">
        <v>328</v>
      </c>
      <c r="B294" s="50" t="s">
        <v>127</v>
      </c>
      <c r="C294" s="70">
        <v>650</v>
      </c>
      <c r="D294" s="26"/>
      <c r="E294" s="26"/>
      <c r="F294" s="26"/>
      <c r="G294" s="26"/>
      <c r="H294" s="26"/>
      <c r="I294" s="26"/>
      <c r="J294" s="26"/>
    </row>
    <row r="295" spans="1:33" s="14" customFormat="1" ht="15.75">
      <c r="A295" s="114" t="s">
        <v>329</v>
      </c>
      <c r="B295" s="50" t="s">
        <v>126</v>
      </c>
      <c r="C295" s="70">
        <v>650</v>
      </c>
      <c r="D295" s="26"/>
      <c r="E295" s="26"/>
      <c r="F295" s="26"/>
      <c r="G295" s="26"/>
      <c r="H295" s="26"/>
      <c r="I295" s="26"/>
      <c r="J295" s="26"/>
    </row>
    <row r="296" spans="1:33" s="14" customFormat="1" ht="15.75">
      <c r="A296" s="114" t="s">
        <v>330</v>
      </c>
      <c r="B296" s="5" t="s">
        <v>111</v>
      </c>
      <c r="C296" s="70">
        <v>550</v>
      </c>
      <c r="D296" s="26"/>
      <c r="E296" s="26"/>
      <c r="F296" s="26"/>
      <c r="G296" s="26"/>
      <c r="H296" s="26"/>
      <c r="I296" s="26"/>
      <c r="J296" s="26"/>
    </row>
    <row r="297" spans="1:33" s="14" customFormat="1" ht="16.5" thickBot="1">
      <c r="A297" s="106" t="s">
        <v>331</v>
      </c>
      <c r="B297" s="115" t="s">
        <v>112</v>
      </c>
      <c r="C297" s="84">
        <v>400</v>
      </c>
      <c r="D297" s="26"/>
      <c r="E297" s="26"/>
      <c r="F297" s="26"/>
      <c r="G297" s="26"/>
      <c r="H297" s="26"/>
      <c r="I297" s="26"/>
      <c r="J297" s="26"/>
    </row>
    <row r="298" spans="1:33" s="14" customFormat="1" ht="16.5" thickBot="1">
      <c r="A298" s="116" t="s">
        <v>608</v>
      </c>
      <c r="B298" s="107" t="s">
        <v>49</v>
      </c>
      <c r="C298" s="74">
        <v>150</v>
      </c>
      <c r="D298" s="29"/>
      <c r="E298" s="29"/>
      <c r="F298" s="29"/>
      <c r="G298" s="29"/>
      <c r="H298" s="29"/>
      <c r="I298" s="29"/>
      <c r="J298" s="29"/>
    </row>
    <row r="299" spans="1:33" s="14" customFormat="1" ht="15.75">
      <c r="A299" s="52"/>
      <c r="B299" s="54"/>
      <c r="C299" s="54"/>
      <c r="D299" s="26"/>
      <c r="E299" s="26"/>
      <c r="F299" s="26"/>
      <c r="G299" s="26"/>
      <c r="H299" s="26"/>
      <c r="I299" s="26"/>
      <c r="J299" s="26"/>
    </row>
    <row r="300" spans="1:33" s="14" customFormat="1" ht="15.75">
      <c r="A300" s="109" t="s">
        <v>332</v>
      </c>
      <c r="B300" s="42" t="s">
        <v>333</v>
      </c>
      <c r="C300" s="43"/>
      <c r="D300" s="26"/>
      <c r="E300" s="26"/>
      <c r="F300" s="26"/>
      <c r="G300" s="26"/>
      <c r="H300" s="26"/>
      <c r="I300" s="26"/>
      <c r="J300" s="26"/>
    </row>
    <row r="301" spans="1:33" s="14" customFormat="1" ht="16.5" thickBot="1">
      <c r="A301" s="111"/>
      <c r="B301" s="46"/>
      <c r="C301" s="43"/>
      <c r="D301" s="26"/>
      <c r="E301" s="26"/>
      <c r="F301" s="26"/>
      <c r="G301" s="26"/>
      <c r="H301" s="26"/>
      <c r="I301" s="26"/>
      <c r="J301" s="26"/>
    </row>
    <row r="302" spans="1:33" ht="16.5" customHeight="1">
      <c r="A302" s="245" t="s">
        <v>171</v>
      </c>
      <c r="B302" s="241" t="s">
        <v>67</v>
      </c>
      <c r="C302" s="247" t="s">
        <v>139</v>
      </c>
      <c r="D302" s="23"/>
      <c r="E302" s="23"/>
      <c r="F302" s="23"/>
      <c r="G302" s="23"/>
      <c r="H302" s="23"/>
      <c r="I302" s="36"/>
      <c r="J302" s="11"/>
      <c r="L302" s="12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1:33" ht="16.5" customHeight="1" thickBot="1">
      <c r="A303" s="246"/>
      <c r="B303" s="242"/>
      <c r="C303" s="242"/>
      <c r="D303" s="23"/>
      <c r="E303" s="23"/>
      <c r="F303" s="23"/>
      <c r="G303" s="23"/>
      <c r="H303" s="23"/>
      <c r="I303" s="23"/>
      <c r="J303" s="11"/>
      <c r="L303" s="12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1:33" s="14" customFormat="1" ht="15.75" customHeight="1">
      <c r="A304" s="114" t="s">
        <v>334</v>
      </c>
      <c r="B304" s="50" t="s">
        <v>124</v>
      </c>
      <c r="C304" s="70">
        <v>800</v>
      </c>
      <c r="D304" s="26"/>
      <c r="E304" s="26"/>
      <c r="F304" s="26"/>
      <c r="G304" s="26"/>
      <c r="H304" s="26"/>
      <c r="I304" s="26"/>
      <c r="J304" s="26"/>
    </row>
    <row r="305" spans="1:33" s="14" customFormat="1" ht="15.75" customHeight="1">
      <c r="A305" s="114" t="s">
        <v>335</v>
      </c>
      <c r="B305" s="50" t="s">
        <v>125</v>
      </c>
      <c r="C305" s="70">
        <v>800</v>
      </c>
      <c r="D305" s="26"/>
      <c r="E305" s="26"/>
      <c r="F305" s="26"/>
      <c r="G305" s="26"/>
      <c r="H305" s="26"/>
      <c r="I305" s="26"/>
      <c r="J305" s="26"/>
    </row>
    <row r="306" spans="1:33" s="14" customFormat="1" ht="15.75" customHeight="1">
      <c r="A306" s="114" t="s">
        <v>336</v>
      </c>
      <c r="B306" s="50" t="s">
        <v>127</v>
      </c>
      <c r="C306" s="70">
        <v>650</v>
      </c>
      <c r="D306" s="26"/>
      <c r="E306" s="26"/>
      <c r="F306" s="26"/>
      <c r="G306" s="26"/>
      <c r="H306" s="26"/>
      <c r="I306" s="26"/>
      <c r="J306" s="26"/>
    </row>
    <row r="307" spans="1:33" s="14" customFormat="1" ht="15.75">
      <c r="A307" s="114" t="s">
        <v>337</v>
      </c>
      <c r="B307" s="50" t="s">
        <v>126</v>
      </c>
      <c r="C307" s="70">
        <v>650</v>
      </c>
      <c r="D307" s="26"/>
      <c r="E307" s="26"/>
      <c r="F307" s="26"/>
      <c r="G307" s="26"/>
      <c r="H307" s="26"/>
      <c r="I307" s="26"/>
      <c r="J307" s="26"/>
    </row>
    <row r="308" spans="1:33" s="14" customFormat="1" ht="15.75">
      <c r="A308" s="114" t="s">
        <v>338</v>
      </c>
      <c r="B308" s="5" t="s">
        <v>111</v>
      </c>
      <c r="C308" s="70">
        <v>550</v>
      </c>
      <c r="D308" s="26"/>
      <c r="E308" s="26"/>
      <c r="F308" s="26"/>
      <c r="G308" s="26"/>
      <c r="H308" s="26"/>
      <c r="I308" s="26"/>
      <c r="J308" s="26"/>
    </row>
    <row r="309" spans="1:33" s="14" customFormat="1" ht="16.5" thickBot="1">
      <c r="A309" s="106" t="s">
        <v>339</v>
      </c>
      <c r="B309" s="115" t="s">
        <v>112</v>
      </c>
      <c r="C309" s="84">
        <v>400</v>
      </c>
      <c r="D309" s="26"/>
      <c r="E309" s="26"/>
      <c r="F309" s="26"/>
      <c r="G309" s="26"/>
      <c r="H309" s="26"/>
      <c r="I309" s="26"/>
      <c r="J309" s="26"/>
    </row>
    <row r="310" spans="1:33" s="14" customFormat="1" ht="16.5" thickBot="1">
      <c r="A310" s="116" t="s">
        <v>609</v>
      </c>
      <c r="B310" s="107" t="s">
        <v>49</v>
      </c>
      <c r="C310" s="74">
        <v>150</v>
      </c>
      <c r="D310" s="29"/>
      <c r="E310" s="29"/>
      <c r="F310" s="29"/>
      <c r="G310" s="29"/>
      <c r="H310" s="29"/>
      <c r="I310" s="29"/>
      <c r="J310" s="29"/>
    </row>
    <row r="311" spans="1:33" s="14" customFormat="1" ht="15.75">
      <c r="A311" s="45"/>
      <c r="B311" s="7"/>
      <c r="C311" s="43"/>
      <c r="D311" s="26"/>
      <c r="E311" s="26"/>
      <c r="F311" s="26"/>
      <c r="G311" s="26"/>
      <c r="H311" s="26"/>
      <c r="I311" s="26"/>
      <c r="J311" s="26"/>
    </row>
    <row r="312" spans="1:33" s="14" customFormat="1" ht="15.75">
      <c r="A312" s="109" t="s">
        <v>340</v>
      </c>
      <c r="B312" s="42" t="s">
        <v>104</v>
      </c>
      <c r="C312" s="43"/>
      <c r="D312" s="26"/>
      <c r="E312" s="26"/>
      <c r="F312" s="26"/>
      <c r="G312" s="26"/>
      <c r="H312" s="26"/>
      <c r="I312" s="26"/>
      <c r="J312" s="26"/>
    </row>
    <row r="313" spans="1:33" s="14" customFormat="1" ht="16.5" thickBot="1">
      <c r="A313" s="111"/>
      <c r="B313" s="46"/>
      <c r="C313" s="43"/>
      <c r="D313" s="26"/>
      <c r="E313" s="26"/>
      <c r="F313" s="26"/>
      <c r="G313" s="26"/>
      <c r="H313" s="26"/>
      <c r="I313" s="26"/>
      <c r="J313" s="26"/>
    </row>
    <row r="314" spans="1:33" ht="16.5" customHeight="1">
      <c r="A314" s="245" t="s">
        <v>171</v>
      </c>
      <c r="B314" s="241" t="s">
        <v>67</v>
      </c>
      <c r="C314" s="247" t="s">
        <v>139</v>
      </c>
      <c r="D314" s="23"/>
      <c r="E314" s="23"/>
      <c r="F314" s="23"/>
      <c r="G314" s="23"/>
      <c r="H314" s="23"/>
      <c r="I314" s="36"/>
      <c r="J314" s="11"/>
      <c r="L314" s="12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1:33" ht="16.5" customHeight="1" thickBot="1">
      <c r="A315" s="246"/>
      <c r="B315" s="242"/>
      <c r="C315" s="242"/>
      <c r="D315" s="23"/>
      <c r="E315" s="23"/>
      <c r="F315" s="23"/>
      <c r="G315" s="23"/>
      <c r="H315" s="23"/>
      <c r="I315" s="23"/>
      <c r="J315" s="11"/>
      <c r="L315" s="12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1:33" s="14" customFormat="1" ht="15.75">
      <c r="A316" s="105" t="s">
        <v>341</v>
      </c>
      <c r="B316" s="40" t="s">
        <v>66</v>
      </c>
      <c r="C316" s="72">
        <v>215</v>
      </c>
      <c r="D316" s="26"/>
      <c r="E316" s="26"/>
      <c r="F316" s="26"/>
      <c r="G316" s="26"/>
      <c r="H316" s="26"/>
      <c r="I316" s="26"/>
      <c r="J316" s="26"/>
    </row>
    <row r="317" spans="1:33" s="14" customFormat="1" ht="16.5" thickBot="1">
      <c r="A317" s="106" t="s">
        <v>342</v>
      </c>
      <c r="B317" s="73" t="s">
        <v>105</v>
      </c>
      <c r="C317" s="74">
        <v>215</v>
      </c>
      <c r="D317" s="26"/>
      <c r="E317" s="26"/>
      <c r="F317" s="26"/>
      <c r="G317" s="26"/>
      <c r="H317" s="26"/>
      <c r="I317" s="26"/>
      <c r="J317" s="26"/>
    </row>
    <row r="318" spans="1:33" s="7" customFormat="1" ht="15.75">
      <c r="A318" s="1"/>
      <c r="B318" s="34"/>
      <c r="C318" s="24"/>
      <c r="D318" s="25"/>
      <c r="E318" s="16"/>
      <c r="G318" s="14"/>
      <c r="H318" s="14"/>
      <c r="I318" s="14"/>
      <c r="J318" s="14"/>
      <c r="K318" s="20"/>
      <c r="P318" s="17"/>
      <c r="Q318" s="17"/>
      <c r="R318" s="17"/>
    </row>
    <row r="319" spans="1:33" s="14" customFormat="1" ht="15.75">
      <c r="A319" s="109" t="s">
        <v>343</v>
      </c>
      <c r="B319" s="42" t="s">
        <v>539</v>
      </c>
      <c r="C319" s="43"/>
      <c r="D319" s="26"/>
      <c r="E319" s="26"/>
      <c r="F319" s="26"/>
      <c r="G319" s="26"/>
      <c r="H319" s="26"/>
      <c r="I319" s="26"/>
      <c r="J319" s="26"/>
    </row>
    <row r="320" spans="1:33" s="14" customFormat="1" ht="16.5" thickBot="1">
      <c r="A320" s="111"/>
      <c r="B320" s="46"/>
      <c r="C320" s="43"/>
      <c r="D320" s="26"/>
      <c r="E320" s="26"/>
      <c r="F320" s="26"/>
      <c r="G320" s="26"/>
      <c r="H320" s="26"/>
      <c r="I320" s="26"/>
      <c r="J320" s="26"/>
    </row>
    <row r="321" spans="1:33" ht="16.5" customHeight="1">
      <c r="A321" s="245" t="s">
        <v>171</v>
      </c>
      <c r="B321" s="241" t="s">
        <v>67</v>
      </c>
      <c r="C321" s="247" t="s">
        <v>139</v>
      </c>
      <c r="D321" s="23"/>
      <c r="E321" s="23"/>
      <c r="F321" s="23"/>
      <c r="G321" s="23"/>
      <c r="H321" s="23"/>
      <c r="I321" s="36"/>
      <c r="J321" s="11"/>
      <c r="L321" s="12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1:33" ht="16.5" customHeight="1" thickBot="1">
      <c r="A322" s="246"/>
      <c r="B322" s="242"/>
      <c r="C322" s="242"/>
      <c r="D322" s="23"/>
      <c r="E322" s="23"/>
      <c r="F322" s="23"/>
      <c r="G322" s="23"/>
      <c r="H322" s="23"/>
      <c r="I322" s="23"/>
      <c r="J322" s="11"/>
      <c r="L322" s="12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1:33" s="14" customFormat="1" ht="15.75" customHeight="1">
      <c r="A323" s="114" t="s">
        <v>547</v>
      </c>
      <c r="B323" s="50" t="s">
        <v>124</v>
      </c>
      <c r="C323" s="70">
        <v>800</v>
      </c>
      <c r="D323" s="26"/>
      <c r="E323" s="26"/>
      <c r="F323" s="26"/>
      <c r="G323" s="26"/>
      <c r="H323" s="26"/>
      <c r="I323" s="26"/>
      <c r="J323" s="26"/>
    </row>
    <row r="324" spans="1:33" s="14" customFormat="1" ht="15.75" customHeight="1">
      <c r="A324" s="114" t="s">
        <v>344</v>
      </c>
      <c r="B324" s="50" t="s">
        <v>125</v>
      </c>
      <c r="C324" s="70">
        <v>800</v>
      </c>
      <c r="D324" s="26"/>
      <c r="E324" s="26"/>
      <c r="F324" s="26"/>
      <c r="G324" s="26"/>
      <c r="H324" s="26"/>
      <c r="I324" s="26"/>
      <c r="J324" s="26"/>
    </row>
    <row r="325" spans="1:33" s="14" customFormat="1" ht="15.75" customHeight="1">
      <c r="A325" s="114" t="s">
        <v>345</v>
      </c>
      <c r="B325" s="50" t="s">
        <v>127</v>
      </c>
      <c r="C325" s="70">
        <v>650</v>
      </c>
      <c r="D325" s="26"/>
      <c r="E325" s="26"/>
      <c r="F325" s="26"/>
      <c r="G325" s="26"/>
      <c r="H325" s="26"/>
      <c r="I325" s="26"/>
      <c r="J325" s="26"/>
    </row>
    <row r="326" spans="1:33" s="14" customFormat="1" ht="15.75">
      <c r="A326" s="114" t="s">
        <v>346</v>
      </c>
      <c r="B326" s="50" t="s">
        <v>126</v>
      </c>
      <c r="C326" s="70">
        <v>650</v>
      </c>
      <c r="D326" s="26"/>
      <c r="E326" s="26"/>
      <c r="F326" s="26"/>
      <c r="G326" s="26"/>
      <c r="H326" s="26"/>
      <c r="I326" s="26"/>
      <c r="J326" s="26"/>
    </row>
    <row r="327" spans="1:33" s="14" customFormat="1" ht="15.75">
      <c r="A327" s="114" t="s">
        <v>347</v>
      </c>
      <c r="B327" s="5" t="s">
        <v>111</v>
      </c>
      <c r="C327" s="70">
        <v>550</v>
      </c>
      <c r="D327" s="26"/>
      <c r="E327" s="26"/>
      <c r="F327" s="26"/>
      <c r="G327" s="26"/>
      <c r="H327" s="26"/>
      <c r="I327" s="26"/>
      <c r="J327" s="26"/>
    </row>
    <row r="328" spans="1:33" s="14" customFormat="1" ht="15.75">
      <c r="A328" s="105" t="s">
        <v>348</v>
      </c>
      <c r="B328" s="5" t="s">
        <v>112</v>
      </c>
      <c r="C328" s="70">
        <v>400</v>
      </c>
      <c r="D328" s="26"/>
      <c r="E328" s="26"/>
      <c r="F328" s="26"/>
      <c r="G328" s="26"/>
      <c r="H328" s="26"/>
      <c r="I328" s="26"/>
      <c r="J328" s="26"/>
    </row>
    <row r="329" spans="1:33" s="14" customFormat="1" ht="15.75">
      <c r="A329" s="169"/>
      <c r="B329" s="250" t="s">
        <v>353</v>
      </c>
      <c r="C329" s="251"/>
      <c r="D329" s="26"/>
      <c r="E329" s="26"/>
      <c r="F329" s="26"/>
      <c r="G329" s="26"/>
      <c r="H329" s="26"/>
      <c r="I329" s="26"/>
      <c r="J329" s="26"/>
    </row>
    <row r="330" spans="1:33" s="14" customFormat="1" ht="15.75">
      <c r="A330" s="105" t="s">
        <v>548</v>
      </c>
      <c r="B330" s="40" t="s">
        <v>26</v>
      </c>
      <c r="C330" s="72">
        <v>300</v>
      </c>
      <c r="D330" s="26"/>
      <c r="E330" s="26"/>
      <c r="F330" s="26"/>
      <c r="G330" s="26"/>
      <c r="H330" s="26"/>
      <c r="I330" s="26"/>
      <c r="J330" s="26"/>
    </row>
    <row r="331" spans="1:33" s="14" customFormat="1" ht="15.75">
      <c r="A331" s="105" t="s">
        <v>549</v>
      </c>
      <c r="B331" s="40" t="s">
        <v>27</v>
      </c>
      <c r="C331" s="72">
        <v>300</v>
      </c>
      <c r="D331" s="26"/>
      <c r="E331" s="26"/>
      <c r="F331" s="26"/>
      <c r="G331" s="26"/>
      <c r="H331" s="26"/>
      <c r="I331" s="26"/>
      <c r="J331" s="26"/>
    </row>
    <row r="332" spans="1:33" s="14" customFormat="1" ht="15.75">
      <c r="A332" s="105" t="s">
        <v>550</v>
      </c>
      <c r="B332" s="40" t="s">
        <v>28</v>
      </c>
      <c r="C332" s="72">
        <v>300</v>
      </c>
      <c r="D332" s="26"/>
      <c r="E332" s="26"/>
      <c r="F332" s="26"/>
      <c r="G332" s="26"/>
      <c r="H332" s="26"/>
      <c r="I332" s="26"/>
      <c r="J332" s="26"/>
    </row>
    <row r="333" spans="1:33" s="14" customFormat="1" ht="15.75">
      <c r="A333" s="105" t="s">
        <v>551</v>
      </c>
      <c r="B333" s="40" t="s">
        <v>29</v>
      </c>
      <c r="C333" s="72">
        <v>300</v>
      </c>
      <c r="D333" s="26"/>
      <c r="E333" s="26"/>
      <c r="F333" s="26"/>
      <c r="G333" s="26"/>
      <c r="H333" s="26"/>
      <c r="I333" s="26"/>
      <c r="J333" s="26"/>
    </row>
    <row r="334" spans="1:33" s="14" customFormat="1" ht="15.75">
      <c r="A334" s="105" t="s">
        <v>552</v>
      </c>
      <c r="B334" s="40" t="s">
        <v>95</v>
      </c>
      <c r="C334" s="72">
        <v>300</v>
      </c>
      <c r="D334" s="26"/>
      <c r="E334" s="26"/>
      <c r="F334" s="26"/>
      <c r="G334" s="26"/>
      <c r="H334" s="26"/>
      <c r="I334" s="26"/>
      <c r="J334" s="26"/>
    </row>
    <row r="335" spans="1:33" s="14" customFormat="1" ht="15.75">
      <c r="A335" s="114" t="s">
        <v>553</v>
      </c>
      <c r="B335" s="40" t="s">
        <v>96</v>
      </c>
      <c r="C335" s="72">
        <v>300</v>
      </c>
      <c r="D335" s="26"/>
      <c r="E335" s="26"/>
      <c r="F335" s="26"/>
      <c r="G335" s="26"/>
      <c r="H335" s="26"/>
      <c r="I335" s="26"/>
      <c r="J335" s="26"/>
    </row>
    <row r="336" spans="1:33" s="14" customFormat="1" ht="31.5">
      <c r="A336" s="114" t="s">
        <v>623</v>
      </c>
      <c r="B336" s="51" t="s">
        <v>114</v>
      </c>
      <c r="C336" s="70">
        <v>500</v>
      </c>
      <c r="D336" s="26"/>
      <c r="E336" s="26"/>
      <c r="F336" s="26"/>
      <c r="G336" s="26"/>
      <c r="H336" s="26"/>
      <c r="I336" s="26"/>
      <c r="J336" s="26"/>
    </row>
    <row r="337" spans="1:33" s="14" customFormat="1" ht="47.25">
      <c r="A337" s="114" t="s">
        <v>624</v>
      </c>
      <c r="B337" s="51" t="s">
        <v>115</v>
      </c>
      <c r="C337" s="70">
        <v>150</v>
      </c>
      <c r="D337" s="26"/>
      <c r="E337" s="26"/>
      <c r="F337" s="26"/>
      <c r="G337" s="26"/>
      <c r="H337" s="26"/>
      <c r="I337" s="26"/>
      <c r="J337" s="26"/>
    </row>
    <row r="338" spans="1:33" s="14" customFormat="1" ht="15.75">
      <c r="A338" s="114" t="s">
        <v>349</v>
      </c>
      <c r="B338" s="40" t="s">
        <v>37</v>
      </c>
      <c r="C338" s="72">
        <v>100</v>
      </c>
      <c r="D338" s="26"/>
      <c r="E338" s="26"/>
      <c r="F338" s="26"/>
      <c r="G338" s="26"/>
      <c r="H338" s="26"/>
      <c r="I338" s="26"/>
      <c r="J338" s="26"/>
    </row>
    <row r="339" spans="1:33" s="14" customFormat="1" ht="15.75">
      <c r="A339" s="114" t="s">
        <v>350</v>
      </c>
      <c r="B339" s="40" t="s">
        <v>38</v>
      </c>
      <c r="C339" s="72">
        <v>50</v>
      </c>
      <c r="D339" s="26"/>
      <c r="E339" s="26"/>
      <c r="F339" s="26"/>
      <c r="G339" s="26"/>
      <c r="H339" s="26"/>
      <c r="I339" s="26"/>
      <c r="J339" s="26"/>
    </row>
    <row r="340" spans="1:33" s="14" customFormat="1" ht="15.75">
      <c r="A340" s="114" t="s">
        <v>351</v>
      </c>
      <c r="B340" s="40" t="s">
        <v>31</v>
      </c>
      <c r="C340" s="72">
        <v>100</v>
      </c>
      <c r="D340" s="26"/>
      <c r="E340" s="26"/>
      <c r="F340" s="26"/>
      <c r="G340" s="26"/>
      <c r="H340" s="26"/>
      <c r="I340" s="26"/>
      <c r="J340" s="26"/>
    </row>
    <row r="341" spans="1:33" s="14" customFormat="1" ht="16.5" thickBot="1">
      <c r="A341" s="116" t="s">
        <v>352</v>
      </c>
      <c r="B341" s="73" t="s">
        <v>113</v>
      </c>
      <c r="C341" s="74">
        <v>300</v>
      </c>
      <c r="D341" s="26"/>
      <c r="E341" s="26"/>
      <c r="F341" s="26"/>
      <c r="G341" s="26"/>
      <c r="H341" s="26"/>
      <c r="I341" s="26"/>
      <c r="J341" s="26"/>
    </row>
    <row r="342" spans="1:33" s="60" customFormat="1" ht="16.5">
      <c r="A342" s="45"/>
      <c r="B342" s="46"/>
      <c r="C342" s="43"/>
      <c r="D342" s="57"/>
      <c r="E342" s="57"/>
      <c r="F342" s="57"/>
      <c r="G342" s="57"/>
      <c r="H342" s="57"/>
      <c r="I342" s="58"/>
      <c r="J342" s="57"/>
      <c r="K342" s="59"/>
    </row>
    <row r="343" spans="1:33" s="60" customFormat="1" ht="16.5">
      <c r="A343" s="248" t="s">
        <v>73</v>
      </c>
      <c r="B343" s="249"/>
      <c r="C343" s="249"/>
      <c r="D343" s="57"/>
      <c r="E343" s="57"/>
      <c r="F343" s="57"/>
      <c r="G343" s="57"/>
      <c r="H343" s="57"/>
      <c r="I343" s="58"/>
      <c r="J343" s="57"/>
      <c r="K343" s="59"/>
    </row>
    <row r="344" spans="1:33" s="229" customFormat="1" ht="15">
      <c r="A344" s="30"/>
      <c r="B344" s="33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</row>
    <row r="345" spans="1:33" s="229" customFormat="1" ht="15.75">
      <c r="A345" s="109" t="s">
        <v>354</v>
      </c>
      <c r="B345" s="55" t="s">
        <v>16</v>
      </c>
      <c r="C345" s="31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</row>
    <row r="346" spans="1:33" s="229" customFormat="1" ht="15.75" thickBot="1">
      <c r="A346" s="104"/>
      <c r="B346" s="27"/>
      <c r="C346" s="31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</row>
    <row r="347" spans="1:33" ht="16.5" customHeight="1">
      <c r="A347" s="245" t="s">
        <v>171</v>
      </c>
      <c r="B347" s="241" t="s">
        <v>67</v>
      </c>
      <c r="C347" s="247" t="s">
        <v>139</v>
      </c>
      <c r="D347" s="23"/>
      <c r="E347" s="23"/>
      <c r="F347" s="23"/>
      <c r="G347" s="23"/>
      <c r="H347" s="23"/>
      <c r="I347" s="36"/>
      <c r="J347" s="11"/>
      <c r="L347" s="12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1:33" ht="16.5" customHeight="1" thickBot="1">
      <c r="A348" s="246"/>
      <c r="B348" s="242"/>
      <c r="C348" s="242"/>
      <c r="D348" s="23"/>
      <c r="E348" s="23"/>
      <c r="F348" s="23"/>
      <c r="G348" s="23"/>
      <c r="H348" s="23"/>
      <c r="I348" s="23"/>
      <c r="J348" s="11"/>
      <c r="L348" s="12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1:33" s="14" customFormat="1" ht="15.75" customHeight="1">
      <c r="A349" s="114" t="s">
        <v>355</v>
      </c>
      <c r="B349" s="50" t="s">
        <v>124</v>
      </c>
      <c r="C349" s="70">
        <v>800</v>
      </c>
      <c r="D349" s="26"/>
      <c r="E349" s="26"/>
      <c r="F349" s="26"/>
      <c r="G349" s="26"/>
      <c r="H349" s="26"/>
      <c r="I349" s="26"/>
      <c r="J349" s="26"/>
    </row>
    <row r="350" spans="1:33" s="14" customFormat="1" ht="15.75" customHeight="1">
      <c r="A350" s="114" t="s">
        <v>356</v>
      </c>
      <c r="B350" s="50" t="s">
        <v>125</v>
      </c>
      <c r="C350" s="70">
        <v>800</v>
      </c>
      <c r="D350" s="26"/>
      <c r="E350" s="26"/>
      <c r="F350" s="26"/>
      <c r="G350" s="26"/>
      <c r="H350" s="26"/>
      <c r="I350" s="26"/>
      <c r="J350" s="26"/>
    </row>
    <row r="351" spans="1:33" s="14" customFormat="1" ht="15.75" customHeight="1">
      <c r="A351" s="114" t="s">
        <v>357</v>
      </c>
      <c r="B351" s="50" t="s">
        <v>127</v>
      </c>
      <c r="C351" s="70">
        <v>650</v>
      </c>
      <c r="D351" s="26"/>
      <c r="E351" s="26"/>
      <c r="F351" s="26"/>
      <c r="G351" s="26"/>
      <c r="H351" s="26"/>
      <c r="I351" s="26"/>
      <c r="J351" s="26"/>
    </row>
    <row r="352" spans="1:33" s="14" customFormat="1" ht="15.75">
      <c r="A352" s="114" t="s">
        <v>358</v>
      </c>
      <c r="B352" s="50" t="s">
        <v>126</v>
      </c>
      <c r="C352" s="70">
        <v>650</v>
      </c>
      <c r="D352" s="26"/>
      <c r="E352" s="26"/>
      <c r="F352" s="26"/>
      <c r="G352" s="26"/>
      <c r="H352" s="26"/>
      <c r="I352" s="26"/>
      <c r="J352" s="26"/>
    </row>
    <row r="353" spans="1:18" s="14" customFormat="1" ht="15.75">
      <c r="A353" s="114" t="s">
        <v>359</v>
      </c>
      <c r="B353" s="5" t="s">
        <v>111</v>
      </c>
      <c r="C353" s="70">
        <v>550</v>
      </c>
      <c r="D353" s="26"/>
      <c r="E353" s="26"/>
      <c r="F353" s="26"/>
      <c r="G353" s="26"/>
      <c r="H353" s="26"/>
      <c r="I353" s="26"/>
      <c r="J353" s="26"/>
    </row>
    <row r="354" spans="1:18" s="14" customFormat="1" ht="15.75">
      <c r="A354" s="114" t="s">
        <v>360</v>
      </c>
      <c r="B354" s="5" t="s">
        <v>112</v>
      </c>
      <c r="C354" s="70">
        <v>400</v>
      </c>
      <c r="D354" s="26"/>
      <c r="E354" s="26"/>
      <c r="F354" s="26"/>
      <c r="G354" s="26"/>
      <c r="H354" s="26"/>
      <c r="I354" s="26"/>
      <c r="J354" s="26"/>
    </row>
    <row r="355" spans="1:18" s="14" customFormat="1" ht="15.75">
      <c r="A355" s="114" t="s">
        <v>361</v>
      </c>
      <c r="B355" s="40" t="s">
        <v>158</v>
      </c>
      <c r="C355" s="72">
        <v>150</v>
      </c>
      <c r="D355" s="26"/>
      <c r="E355" s="26"/>
      <c r="F355" s="26"/>
      <c r="G355" s="26"/>
      <c r="H355" s="26"/>
      <c r="I355" s="26"/>
      <c r="J355" s="26"/>
    </row>
    <row r="356" spans="1:18" s="14" customFormat="1" ht="15.75">
      <c r="A356" s="114" t="s">
        <v>362</v>
      </c>
      <c r="B356" s="40" t="s">
        <v>159</v>
      </c>
      <c r="C356" s="72">
        <v>200</v>
      </c>
      <c r="D356" s="26"/>
      <c r="E356" s="26"/>
      <c r="F356" s="26"/>
      <c r="G356" s="26"/>
      <c r="H356" s="26"/>
      <c r="I356" s="26"/>
      <c r="J356" s="26"/>
    </row>
    <row r="357" spans="1:18" s="14" customFormat="1" ht="15.75">
      <c r="A357" s="114" t="s">
        <v>363</v>
      </c>
      <c r="B357" s="40" t="s">
        <v>161</v>
      </c>
      <c r="C357" s="72">
        <v>70</v>
      </c>
      <c r="D357" s="26"/>
      <c r="E357" s="26"/>
      <c r="F357" s="26"/>
      <c r="G357" s="26"/>
      <c r="H357" s="26"/>
      <c r="I357" s="26"/>
      <c r="J357" s="26"/>
    </row>
    <row r="358" spans="1:18" s="7" customFormat="1" ht="15.75">
      <c r="A358" s="114" t="s">
        <v>364</v>
      </c>
      <c r="B358" s="40" t="s">
        <v>69</v>
      </c>
      <c r="C358" s="77">
        <v>1000</v>
      </c>
      <c r="D358" s="23"/>
      <c r="E358" s="11"/>
      <c r="G358" s="23"/>
      <c r="H358" s="11"/>
      <c r="I358" s="23"/>
      <c r="J358" s="11"/>
      <c r="K358" s="18"/>
      <c r="P358" s="17"/>
      <c r="Q358" s="17"/>
      <c r="R358" s="17"/>
    </row>
    <row r="359" spans="1:18" s="7" customFormat="1" ht="15.75">
      <c r="A359" s="114" t="s">
        <v>365</v>
      </c>
      <c r="B359" s="40" t="s">
        <v>17</v>
      </c>
      <c r="C359" s="77">
        <v>1000</v>
      </c>
      <c r="D359" s="25"/>
      <c r="E359" s="16"/>
      <c r="G359" s="14"/>
      <c r="H359" s="14"/>
      <c r="I359" s="14"/>
      <c r="J359" s="14"/>
      <c r="K359" s="20"/>
      <c r="P359" s="17"/>
      <c r="Q359" s="17"/>
      <c r="R359" s="17"/>
    </row>
    <row r="360" spans="1:18" s="14" customFormat="1" ht="15.75">
      <c r="A360" s="114" t="s">
        <v>366</v>
      </c>
      <c r="B360" s="40" t="s">
        <v>18</v>
      </c>
      <c r="C360" s="77">
        <v>1300</v>
      </c>
      <c r="D360" s="26"/>
      <c r="E360" s="26"/>
      <c r="F360" s="26"/>
      <c r="G360" s="26"/>
      <c r="H360" s="26"/>
      <c r="I360" s="26"/>
      <c r="J360" s="26"/>
    </row>
    <row r="361" spans="1:18" s="7" customFormat="1" ht="15.75">
      <c r="A361" s="114" t="s">
        <v>367</v>
      </c>
      <c r="B361" s="40" t="s">
        <v>19</v>
      </c>
      <c r="C361" s="77">
        <v>750</v>
      </c>
      <c r="D361" s="43"/>
      <c r="E361" s="43"/>
      <c r="F361" s="43"/>
      <c r="G361" s="43"/>
      <c r="H361" s="43"/>
      <c r="I361" s="43"/>
      <c r="J361" s="43"/>
    </row>
    <row r="362" spans="1:18" s="14" customFormat="1" ht="15.75">
      <c r="A362" s="114" t="s">
        <v>368</v>
      </c>
      <c r="B362" s="40" t="s">
        <v>35</v>
      </c>
      <c r="C362" s="77">
        <v>800</v>
      </c>
      <c r="D362" s="26"/>
      <c r="E362" s="26"/>
      <c r="F362" s="26"/>
      <c r="G362" s="26"/>
      <c r="H362" s="26"/>
      <c r="I362" s="26"/>
      <c r="J362" s="26"/>
    </row>
    <row r="363" spans="1:18" s="14" customFormat="1" ht="15.75">
      <c r="A363" s="114" t="s">
        <v>369</v>
      </c>
      <c r="B363" s="40" t="s">
        <v>145</v>
      </c>
      <c r="C363" s="77">
        <v>1350</v>
      </c>
      <c r="D363" s="26"/>
      <c r="E363" s="26"/>
      <c r="F363" s="26"/>
      <c r="G363" s="26"/>
      <c r="H363" s="26"/>
      <c r="I363" s="26"/>
      <c r="J363" s="26"/>
    </row>
    <row r="364" spans="1:18" s="14" customFormat="1" ht="15.75">
      <c r="A364" s="114" t="s">
        <v>370</v>
      </c>
      <c r="B364" s="40" t="s">
        <v>30</v>
      </c>
      <c r="C364" s="77">
        <v>6554</v>
      </c>
      <c r="D364" s="26"/>
      <c r="E364" s="26"/>
      <c r="F364" s="26"/>
      <c r="G364" s="26"/>
      <c r="H364" s="26"/>
      <c r="I364" s="26"/>
      <c r="J364" s="26"/>
    </row>
    <row r="365" spans="1:18" s="14" customFormat="1" ht="15.75">
      <c r="A365" s="114" t="s">
        <v>371</v>
      </c>
      <c r="B365" s="40" t="s">
        <v>31</v>
      </c>
      <c r="C365" s="77">
        <v>100</v>
      </c>
      <c r="D365" s="26"/>
      <c r="E365" s="26"/>
      <c r="F365" s="26"/>
      <c r="G365" s="26"/>
      <c r="H365" s="26"/>
      <c r="I365" s="26"/>
      <c r="J365" s="26"/>
    </row>
    <row r="366" spans="1:18" s="14" customFormat="1" ht="15.75">
      <c r="A366" s="114" t="s">
        <v>372</v>
      </c>
      <c r="B366" s="40" t="s">
        <v>32</v>
      </c>
      <c r="C366" s="77">
        <v>50</v>
      </c>
      <c r="D366" s="26"/>
      <c r="E366" s="26"/>
      <c r="F366" s="26"/>
      <c r="G366" s="26"/>
      <c r="H366" s="26"/>
      <c r="I366" s="26"/>
      <c r="J366" s="26"/>
    </row>
    <row r="367" spans="1:18" s="7" customFormat="1" ht="15.75">
      <c r="A367" s="114" t="s">
        <v>373</v>
      </c>
      <c r="B367" s="40" t="s">
        <v>33</v>
      </c>
      <c r="C367" s="77">
        <v>100</v>
      </c>
      <c r="D367" s="43"/>
      <c r="E367" s="43"/>
      <c r="F367" s="43"/>
      <c r="G367" s="43"/>
      <c r="H367" s="43"/>
      <c r="I367" s="43"/>
      <c r="J367" s="43"/>
    </row>
    <row r="368" spans="1:18" ht="15.75">
      <c r="A368" s="114" t="s">
        <v>374</v>
      </c>
      <c r="B368" s="63" t="s">
        <v>103</v>
      </c>
      <c r="C368" s="77">
        <v>970</v>
      </c>
    </row>
    <row r="369" spans="1:33" ht="31.5" customHeight="1">
      <c r="A369" s="114" t="s">
        <v>375</v>
      </c>
      <c r="B369" s="69" t="s">
        <v>149</v>
      </c>
      <c r="C369" s="80">
        <v>12000</v>
      </c>
    </row>
    <row r="370" spans="1:33" s="14" customFormat="1" ht="15.75">
      <c r="A370" s="114" t="s">
        <v>376</v>
      </c>
      <c r="B370" s="78" t="s">
        <v>146</v>
      </c>
      <c r="C370" s="81">
        <v>520</v>
      </c>
      <c r="D370" s="26"/>
      <c r="E370" s="26"/>
      <c r="F370" s="26"/>
      <c r="G370" s="26"/>
      <c r="H370" s="26"/>
      <c r="I370" s="26"/>
      <c r="J370" s="26"/>
    </row>
    <row r="371" spans="1:33" s="14" customFormat="1" ht="15.75" customHeight="1">
      <c r="A371" s="114" t="s">
        <v>610</v>
      </c>
      <c r="B371" s="79" t="s">
        <v>147</v>
      </c>
      <c r="C371" s="81">
        <v>520</v>
      </c>
      <c r="D371" s="26"/>
      <c r="E371" s="26"/>
      <c r="F371" s="26"/>
      <c r="G371" s="26"/>
      <c r="H371" s="26"/>
      <c r="I371" s="26"/>
      <c r="J371" s="26"/>
    </row>
    <row r="372" spans="1:33" s="14" customFormat="1" ht="16.5" thickBot="1">
      <c r="A372" s="205" t="s">
        <v>678</v>
      </c>
      <c r="B372" s="78" t="s">
        <v>148</v>
      </c>
      <c r="C372" s="212">
        <v>520</v>
      </c>
      <c r="D372" s="26"/>
      <c r="E372" s="26"/>
      <c r="F372" s="26"/>
      <c r="G372" s="26"/>
      <c r="H372" s="26"/>
      <c r="I372" s="26"/>
      <c r="J372" s="26"/>
    </row>
    <row r="373" spans="1:33" s="14" customFormat="1" ht="16.5" thickBot="1">
      <c r="A373" s="213" t="s">
        <v>679</v>
      </c>
      <c r="B373" s="214" t="s">
        <v>49</v>
      </c>
      <c r="C373" s="215">
        <v>150</v>
      </c>
      <c r="D373" s="29"/>
      <c r="E373" s="29"/>
      <c r="F373" s="29"/>
      <c r="G373" s="29"/>
      <c r="H373" s="29"/>
      <c r="I373" s="29"/>
      <c r="J373" s="29"/>
    </row>
    <row r="374" spans="1:33" ht="15.75">
      <c r="A374" s="1"/>
      <c r="B374" s="34"/>
      <c r="C374" s="24"/>
    </row>
    <row r="375" spans="1:33" ht="15.75">
      <c r="A375" s="109" t="s">
        <v>377</v>
      </c>
      <c r="B375" s="42" t="s">
        <v>84</v>
      </c>
      <c r="C375" s="43"/>
    </row>
    <row r="376" spans="1:33" ht="16.5" thickBot="1">
      <c r="A376" s="111"/>
      <c r="B376" s="46"/>
      <c r="C376" s="43"/>
    </row>
    <row r="377" spans="1:33" ht="16.5" customHeight="1">
      <c r="A377" s="245" t="s">
        <v>171</v>
      </c>
      <c r="B377" s="241" t="s">
        <v>67</v>
      </c>
      <c r="C377" s="247" t="s">
        <v>139</v>
      </c>
      <c r="D377" s="23"/>
      <c r="E377" s="23"/>
      <c r="F377" s="23"/>
      <c r="G377" s="23"/>
      <c r="H377" s="23"/>
      <c r="I377" s="36"/>
      <c r="J377" s="11"/>
      <c r="L377" s="12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1:33" ht="16.5" customHeight="1" thickBot="1">
      <c r="A378" s="246"/>
      <c r="B378" s="242"/>
      <c r="C378" s="242"/>
      <c r="D378" s="23"/>
      <c r="E378" s="23"/>
      <c r="F378" s="23"/>
      <c r="G378" s="23"/>
      <c r="H378" s="23"/>
      <c r="I378" s="23"/>
      <c r="J378" s="11"/>
      <c r="L378" s="12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1:33" ht="15.75" customHeight="1">
      <c r="A379" s="114" t="s">
        <v>378</v>
      </c>
      <c r="B379" s="50" t="s">
        <v>124</v>
      </c>
      <c r="C379" s="70">
        <v>800</v>
      </c>
    </row>
    <row r="380" spans="1:33" ht="15.75" customHeight="1">
      <c r="A380" s="114" t="s">
        <v>379</v>
      </c>
      <c r="B380" s="50" t="s">
        <v>125</v>
      </c>
      <c r="C380" s="70">
        <v>800</v>
      </c>
    </row>
    <row r="381" spans="1:33" ht="15.75" customHeight="1">
      <c r="A381" s="114" t="s">
        <v>380</v>
      </c>
      <c r="B381" s="50" t="s">
        <v>127</v>
      </c>
      <c r="C381" s="70">
        <v>650</v>
      </c>
    </row>
    <row r="382" spans="1:33" ht="15.75">
      <c r="A382" s="114" t="s">
        <v>381</v>
      </c>
      <c r="B382" s="50" t="s">
        <v>126</v>
      </c>
      <c r="C382" s="70">
        <v>650</v>
      </c>
    </row>
    <row r="383" spans="1:33" ht="15.75">
      <c r="A383" s="114" t="s">
        <v>382</v>
      </c>
      <c r="B383" s="5" t="s">
        <v>111</v>
      </c>
      <c r="C383" s="70">
        <v>550</v>
      </c>
    </row>
    <row r="384" spans="1:33" ht="15.75">
      <c r="A384" s="114" t="s">
        <v>383</v>
      </c>
      <c r="B384" s="5" t="s">
        <v>112</v>
      </c>
      <c r="C384" s="70">
        <v>400</v>
      </c>
    </row>
    <row r="385" spans="1:3" ht="15.75">
      <c r="A385" s="114" t="s">
        <v>384</v>
      </c>
      <c r="B385" s="40" t="s">
        <v>83</v>
      </c>
      <c r="C385" s="72">
        <v>300</v>
      </c>
    </row>
    <row r="386" spans="1:3" ht="15.75">
      <c r="A386" s="114" t="s">
        <v>385</v>
      </c>
      <c r="B386" s="40" t="s">
        <v>85</v>
      </c>
      <c r="C386" s="72">
        <v>400</v>
      </c>
    </row>
    <row r="387" spans="1:3" ht="15.75">
      <c r="A387" s="114" t="s">
        <v>386</v>
      </c>
      <c r="B387" s="40" t="s">
        <v>86</v>
      </c>
      <c r="C387" s="72">
        <v>170</v>
      </c>
    </row>
    <row r="388" spans="1:3" ht="15.75">
      <c r="A388" s="114" t="s">
        <v>387</v>
      </c>
      <c r="B388" s="40" t="s">
        <v>87</v>
      </c>
      <c r="C388" s="72">
        <v>220</v>
      </c>
    </row>
    <row r="389" spans="1:3" ht="15.75">
      <c r="A389" s="114" t="s">
        <v>388</v>
      </c>
      <c r="B389" s="40" t="s">
        <v>88</v>
      </c>
      <c r="C389" s="72">
        <v>320</v>
      </c>
    </row>
    <row r="390" spans="1:3" ht="15.75">
      <c r="A390" s="114" t="s">
        <v>389</v>
      </c>
      <c r="B390" s="40" t="s">
        <v>89</v>
      </c>
      <c r="C390" s="72">
        <v>450</v>
      </c>
    </row>
    <row r="391" spans="1:3" ht="15.75">
      <c r="A391" s="114" t="s">
        <v>390</v>
      </c>
      <c r="B391" s="40" t="s">
        <v>90</v>
      </c>
      <c r="C391" s="72">
        <v>380</v>
      </c>
    </row>
    <row r="392" spans="1:3" ht="15.75">
      <c r="A392" s="114" t="s">
        <v>391</v>
      </c>
      <c r="B392" s="40" t="s">
        <v>91</v>
      </c>
      <c r="C392" s="72">
        <v>100</v>
      </c>
    </row>
    <row r="393" spans="1:3" ht="15.75">
      <c r="A393" s="114" t="s">
        <v>392</v>
      </c>
      <c r="B393" s="40" t="s">
        <v>92</v>
      </c>
      <c r="C393" s="72">
        <v>200</v>
      </c>
    </row>
    <row r="394" spans="1:3" ht="15.75">
      <c r="A394" s="114" t="s">
        <v>393</v>
      </c>
      <c r="B394" s="40" t="s">
        <v>75</v>
      </c>
      <c r="C394" s="72">
        <v>170</v>
      </c>
    </row>
    <row r="395" spans="1:3" ht="15.75">
      <c r="A395" s="114" t="s">
        <v>394</v>
      </c>
      <c r="B395" s="40" t="s">
        <v>43</v>
      </c>
      <c r="C395" s="72">
        <v>450</v>
      </c>
    </row>
    <row r="396" spans="1:3" ht="15.75">
      <c r="A396" s="114" t="s">
        <v>395</v>
      </c>
      <c r="B396" s="40" t="s">
        <v>97</v>
      </c>
      <c r="C396" s="72">
        <v>600</v>
      </c>
    </row>
    <row r="397" spans="1:3" ht="15.75">
      <c r="A397" s="114" t="s">
        <v>396</v>
      </c>
      <c r="B397" s="40" t="s">
        <v>98</v>
      </c>
      <c r="C397" s="72">
        <v>900</v>
      </c>
    </row>
    <row r="398" spans="1:3" ht="15.75">
      <c r="A398" s="114" t="s">
        <v>397</v>
      </c>
      <c r="B398" s="40" t="s">
        <v>99</v>
      </c>
      <c r="C398" s="77">
        <v>70</v>
      </c>
    </row>
    <row r="399" spans="1:3" ht="15.75">
      <c r="A399" s="105" t="s">
        <v>691</v>
      </c>
      <c r="B399" s="40" t="s">
        <v>692</v>
      </c>
      <c r="C399" s="77">
        <v>1000</v>
      </c>
    </row>
    <row r="400" spans="1:3" ht="15.75">
      <c r="A400" s="105" t="s">
        <v>578</v>
      </c>
      <c r="B400" s="40" t="s">
        <v>129</v>
      </c>
      <c r="C400" s="77">
        <v>3000</v>
      </c>
    </row>
    <row r="401" spans="1:33" ht="15.75">
      <c r="A401" s="105" t="s">
        <v>579</v>
      </c>
      <c r="B401" s="40" t="s">
        <v>130</v>
      </c>
      <c r="C401" s="77">
        <v>3750</v>
      </c>
    </row>
    <row r="402" spans="1:33" ht="15.75">
      <c r="A402" s="105" t="s">
        <v>580</v>
      </c>
      <c r="B402" s="40" t="s">
        <v>131</v>
      </c>
      <c r="C402" s="77">
        <v>4500</v>
      </c>
    </row>
    <row r="403" spans="1:33" ht="15.75">
      <c r="A403" s="105" t="s">
        <v>581</v>
      </c>
      <c r="B403" s="40" t="s">
        <v>132</v>
      </c>
      <c r="C403" s="77">
        <v>5250</v>
      </c>
    </row>
    <row r="404" spans="1:33" ht="15.75">
      <c r="A404" s="105" t="s">
        <v>582</v>
      </c>
      <c r="B404" s="40" t="s">
        <v>133</v>
      </c>
      <c r="C404" s="77">
        <v>6000</v>
      </c>
    </row>
    <row r="405" spans="1:33" ht="15.75">
      <c r="A405" s="105" t="s">
        <v>583</v>
      </c>
      <c r="B405" s="40" t="s">
        <v>134</v>
      </c>
      <c r="C405" s="77">
        <v>6750</v>
      </c>
    </row>
    <row r="406" spans="1:33" ht="15.75">
      <c r="A406" s="105" t="s">
        <v>584</v>
      </c>
      <c r="B406" s="40" t="s">
        <v>135</v>
      </c>
      <c r="C406" s="77">
        <v>7500</v>
      </c>
    </row>
    <row r="407" spans="1:33" ht="15.75">
      <c r="A407" s="105" t="s">
        <v>585</v>
      </c>
      <c r="B407" s="40" t="s">
        <v>136</v>
      </c>
      <c r="C407" s="77">
        <v>8250</v>
      </c>
    </row>
    <row r="408" spans="1:33" ht="15.75">
      <c r="A408" s="105" t="s">
        <v>586</v>
      </c>
      <c r="B408" s="40" t="s">
        <v>137</v>
      </c>
      <c r="C408" s="77">
        <v>9000</v>
      </c>
    </row>
    <row r="409" spans="1:33" ht="32.25" thickBot="1">
      <c r="A409" s="116" t="s">
        <v>398</v>
      </c>
      <c r="B409" s="202" t="s">
        <v>587</v>
      </c>
      <c r="C409" s="203">
        <v>1450</v>
      </c>
    </row>
    <row r="410" spans="1:33" ht="15.75">
      <c r="A410" s="52"/>
      <c r="B410" s="54"/>
      <c r="C410" s="53"/>
    </row>
    <row r="411" spans="1:33" ht="15.75">
      <c r="A411" s="56" t="s">
        <v>399</v>
      </c>
      <c r="B411" s="56"/>
      <c r="C411" s="43"/>
    </row>
    <row r="412" spans="1:33" ht="15.75">
      <c r="A412" s="52"/>
      <c r="B412" s="7"/>
      <c r="C412" s="7"/>
    </row>
    <row r="413" spans="1:33" s="7" customFormat="1" ht="15.75">
      <c r="A413" s="103" t="s">
        <v>400</v>
      </c>
      <c r="B413" s="9" t="s">
        <v>401</v>
      </c>
      <c r="C413" s="66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</row>
    <row r="414" spans="1:33" s="7" customFormat="1" ht="16.5" thickBot="1">
      <c r="A414" s="120"/>
      <c r="B414" s="67"/>
      <c r="C414" s="66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</row>
    <row r="415" spans="1:33" ht="16.5" customHeight="1">
      <c r="A415" s="245" t="s">
        <v>171</v>
      </c>
      <c r="B415" s="241" t="s">
        <v>67</v>
      </c>
      <c r="C415" s="247" t="s">
        <v>139</v>
      </c>
      <c r="D415" s="23"/>
      <c r="E415" s="23"/>
      <c r="F415" s="23"/>
      <c r="G415" s="23"/>
      <c r="H415" s="23"/>
      <c r="I415" s="36"/>
      <c r="J415" s="11"/>
      <c r="L415" s="12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1:33" ht="16.5" customHeight="1" thickBot="1">
      <c r="A416" s="246"/>
      <c r="B416" s="242"/>
      <c r="C416" s="242"/>
      <c r="D416" s="23"/>
      <c r="E416" s="23"/>
      <c r="F416" s="23"/>
      <c r="G416" s="23"/>
      <c r="H416" s="23"/>
      <c r="I416" s="23"/>
      <c r="J416" s="11"/>
      <c r="L416" s="12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  <row r="417" spans="1:33" ht="16.5" customHeight="1">
      <c r="A417" s="218" t="s">
        <v>680</v>
      </c>
      <c r="B417" s="37" t="s">
        <v>47</v>
      </c>
      <c r="C417" s="85">
        <v>90</v>
      </c>
      <c r="D417" s="23"/>
      <c r="E417" s="23"/>
      <c r="F417" s="23"/>
      <c r="G417" s="23"/>
      <c r="H417" s="23"/>
      <c r="I417" s="23"/>
      <c r="J417" s="11"/>
      <c r="L417" s="12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</row>
    <row r="418" spans="1:33" ht="16.5" customHeight="1">
      <c r="A418" s="219" t="s">
        <v>681</v>
      </c>
      <c r="B418" s="61" t="s">
        <v>82</v>
      </c>
      <c r="C418" s="70">
        <v>100</v>
      </c>
      <c r="D418" s="23"/>
      <c r="E418" s="23"/>
      <c r="F418" s="23"/>
      <c r="G418" s="23"/>
      <c r="H418" s="23"/>
      <c r="I418" s="23"/>
      <c r="J418" s="11"/>
      <c r="L418" s="12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</row>
    <row r="419" spans="1:33" ht="32.25" thickBot="1">
      <c r="A419" s="220" t="s">
        <v>682</v>
      </c>
      <c r="B419" s="87" t="s">
        <v>106</v>
      </c>
      <c r="C419" s="171">
        <v>80</v>
      </c>
      <c r="D419" s="23"/>
      <c r="E419" s="23"/>
      <c r="F419" s="23"/>
      <c r="G419" s="23"/>
      <c r="H419" s="23"/>
      <c r="I419" s="23"/>
      <c r="J419" s="11"/>
      <c r="L419" s="12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</row>
    <row r="420" spans="1:33" s="64" customFormat="1" ht="15.75">
      <c r="C420" s="65"/>
    </row>
    <row r="421" spans="1:33" ht="15.75">
      <c r="A421" s="109" t="s">
        <v>454</v>
      </c>
      <c r="B421" s="42" t="s">
        <v>525</v>
      </c>
      <c r="C421" s="43"/>
    </row>
    <row r="422" spans="1:33" ht="16.5" thickBot="1">
      <c r="A422" s="111"/>
      <c r="B422" s="46"/>
      <c r="C422" s="43"/>
    </row>
    <row r="423" spans="1:33" ht="16.5" customHeight="1">
      <c r="A423" s="245" t="s">
        <v>171</v>
      </c>
      <c r="B423" s="241" t="s">
        <v>67</v>
      </c>
      <c r="C423" s="247" t="s">
        <v>139</v>
      </c>
      <c r="D423" s="23"/>
      <c r="E423" s="23"/>
      <c r="F423" s="23"/>
      <c r="G423" s="23"/>
      <c r="H423" s="23"/>
      <c r="I423" s="36"/>
      <c r="J423" s="11"/>
      <c r="L423" s="12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</row>
    <row r="424" spans="1:33" ht="16.5" customHeight="1" thickBot="1">
      <c r="A424" s="246"/>
      <c r="B424" s="242"/>
      <c r="C424" s="242"/>
      <c r="D424" s="23"/>
      <c r="E424" s="23"/>
      <c r="F424" s="23"/>
      <c r="G424" s="23"/>
      <c r="H424" s="23"/>
      <c r="I424" s="23"/>
      <c r="J424" s="11"/>
      <c r="L424" s="12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</row>
    <row r="425" spans="1:33" ht="15.75">
      <c r="A425" s="105" t="s">
        <v>455</v>
      </c>
      <c r="B425" s="5" t="s">
        <v>37</v>
      </c>
      <c r="C425" s="82">
        <v>100</v>
      </c>
    </row>
    <row r="426" spans="1:33" ht="15.75">
      <c r="A426" s="105" t="s">
        <v>456</v>
      </c>
      <c r="B426" s="5" t="s">
        <v>38</v>
      </c>
      <c r="C426" s="82">
        <v>50</v>
      </c>
    </row>
    <row r="427" spans="1:33" ht="15.75">
      <c r="A427" s="105" t="s">
        <v>457</v>
      </c>
      <c r="B427" s="5" t="s">
        <v>31</v>
      </c>
      <c r="C427" s="82">
        <v>100</v>
      </c>
    </row>
    <row r="428" spans="1:33" ht="15.75">
      <c r="A428" s="105" t="s">
        <v>458</v>
      </c>
      <c r="B428" s="5" t="s">
        <v>113</v>
      </c>
      <c r="C428" s="82">
        <v>300</v>
      </c>
    </row>
    <row r="429" spans="1:33" ht="15.75">
      <c r="A429" s="105" t="s">
        <v>459</v>
      </c>
      <c r="B429" s="5" t="s">
        <v>523</v>
      </c>
      <c r="C429" s="82">
        <v>100</v>
      </c>
    </row>
    <row r="430" spans="1:33" ht="16.5" thickBot="1">
      <c r="A430" s="106" t="s">
        <v>460</v>
      </c>
      <c r="B430" s="115" t="s">
        <v>524</v>
      </c>
      <c r="C430" s="88">
        <v>50</v>
      </c>
    </row>
  </sheetData>
  <mergeCells count="71">
    <mergeCell ref="B290:B291"/>
    <mergeCell ref="C290:C291"/>
    <mergeCell ref="B266:B267"/>
    <mergeCell ref="C266:C267"/>
    <mergeCell ref="A278:A279"/>
    <mergeCell ref="B278:B279"/>
    <mergeCell ref="C278:C279"/>
    <mergeCell ref="A266:A267"/>
    <mergeCell ref="A290:A291"/>
    <mergeCell ref="B231:B232"/>
    <mergeCell ref="C231:C232"/>
    <mergeCell ref="A249:A250"/>
    <mergeCell ref="B249:B250"/>
    <mergeCell ref="C249:C250"/>
    <mergeCell ref="A231:A232"/>
    <mergeCell ref="A207:A208"/>
    <mergeCell ref="B207:B208"/>
    <mergeCell ref="C207:C208"/>
    <mergeCell ref="A219:A220"/>
    <mergeCell ref="B219:B220"/>
    <mergeCell ref="C219:C220"/>
    <mergeCell ref="A168:A169"/>
    <mergeCell ref="A82:A83"/>
    <mergeCell ref="B183:B184"/>
    <mergeCell ref="C183:C184"/>
    <mergeCell ref="A195:A196"/>
    <mergeCell ref="B195:B196"/>
    <mergeCell ref="C195:C196"/>
    <mergeCell ref="B168:B169"/>
    <mergeCell ref="C168:C169"/>
    <mergeCell ref="A183:A184"/>
    <mergeCell ref="B121:B122"/>
    <mergeCell ref="C151:C152"/>
    <mergeCell ref="C121:C122"/>
    <mergeCell ref="B82:B83"/>
    <mergeCell ref="C82:C83"/>
    <mergeCell ref="A121:A122"/>
    <mergeCell ref="A151:A152"/>
    <mergeCell ref="B151:B152"/>
    <mergeCell ref="C3:C4"/>
    <mergeCell ref="A26:A27"/>
    <mergeCell ref="B26:B27"/>
    <mergeCell ref="C26:C27"/>
    <mergeCell ref="A41:A42"/>
    <mergeCell ref="B41:B42"/>
    <mergeCell ref="C41:C42"/>
    <mergeCell ref="A3:A4"/>
    <mergeCell ref="B3:B4"/>
    <mergeCell ref="A343:C343"/>
    <mergeCell ref="A321:A322"/>
    <mergeCell ref="B321:B322"/>
    <mergeCell ref="C321:C322"/>
    <mergeCell ref="B329:C329"/>
    <mergeCell ref="B302:B303"/>
    <mergeCell ref="C302:C303"/>
    <mergeCell ref="A314:A315"/>
    <mergeCell ref="B314:B315"/>
    <mergeCell ref="C314:C315"/>
    <mergeCell ref="A302:A303"/>
    <mergeCell ref="A423:A424"/>
    <mergeCell ref="B423:B424"/>
    <mergeCell ref="C423:C424"/>
    <mergeCell ref="C347:C348"/>
    <mergeCell ref="A377:A378"/>
    <mergeCell ref="B377:B378"/>
    <mergeCell ref="C377:C378"/>
    <mergeCell ref="A415:A416"/>
    <mergeCell ref="B415:B416"/>
    <mergeCell ref="C415:C416"/>
    <mergeCell ref="A347:A348"/>
    <mergeCell ref="B347:B348"/>
  </mergeCells>
  <phoneticPr fontId="13" type="noConversion"/>
  <pageMargins left="0.59055118110236227" right="0.19685039370078741" top="0.59055118110236227" bottom="0.31496062992125984" header="0.15748031496062992" footer="0.2362204724409449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G86"/>
  <sheetViews>
    <sheetView tabSelected="1" view="pageBreakPreview" workbookViewId="0">
      <selection activeCell="D87" sqref="A87:XFD168"/>
    </sheetView>
  </sheetViews>
  <sheetFormatPr defaultRowHeight="12.75"/>
  <cols>
    <col min="1" max="1" width="14.33203125" style="122" customWidth="1"/>
    <col min="2" max="2" width="88.83203125" style="122" customWidth="1"/>
    <col min="3" max="3" width="19.5" style="122" customWidth="1"/>
    <col min="4" max="253" width="9.33203125" style="122"/>
    <col min="254" max="254" width="3.83203125" style="122" customWidth="1"/>
    <col min="255" max="255" width="3.5" style="122" customWidth="1"/>
    <col min="256" max="256" width="4.83203125" style="122" customWidth="1"/>
    <col min="257" max="257" width="3.5" style="122" customWidth="1"/>
    <col min="258" max="258" width="88.5" style="122" customWidth="1"/>
    <col min="259" max="259" width="19.5" style="122" customWidth="1"/>
    <col min="260" max="509" width="9.33203125" style="122"/>
    <col min="510" max="510" width="3.83203125" style="122" customWidth="1"/>
    <col min="511" max="511" width="3.5" style="122" customWidth="1"/>
    <col min="512" max="512" width="4.83203125" style="122" customWidth="1"/>
    <col min="513" max="513" width="3.5" style="122" customWidth="1"/>
    <col min="514" max="514" width="88.5" style="122" customWidth="1"/>
    <col min="515" max="515" width="19.5" style="122" customWidth="1"/>
    <col min="516" max="765" width="9.33203125" style="122"/>
    <col min="766" max="766" width="3.83203125" style="122" customWidth="1"/>
    <col min="767" max="767" width="3.5" style="122" customWidth="1"/>
    <col min="768" max="768" width="4.83203125" style="122" customWidth="1"/>
    <col min="769" max="769" width="3.5" style="122" customWidth="1"/>
    <col min="770" max="770" width="88.5" style="122" customWidth="1"/>
    <col min="771" max="771" width="19.5" style="122" customWidth="1"/>
    <col min="772" max="1021" width="9.33203125" style="122"/>
    <col min="1022" max="1022" width="3.83203125" style="122" customWidth="1"/>
    <col min="1023" max="1023" width="3.5" style="122" customWidth="1"/>
    <col min="1024" max="1024" width="4.83203125" style="122" customWidth="1"/>
    <col min="1025" max="1025" width="3.5" style="122" customWidth="1"/>
    <col min="1026" max="1026" width="88.5" style="122" customWidth="1"/>
    <col min="1027" max="1027" width="19.5" style="122" customWidth="1"/>
    <col min="1028" max="1277" width="9.33203125" style="122"/>
    <col min="1278" max="1278" width="3.83203125" style="122" customWidth="1"/>
    <col min="1279" max="1279" width="3.5" style="122" customWidth="1"/>
    <col min="1280" max="1280" width="4.83203125" style="122" customWidth="1"/>
    <col min="1281" max="1281" width="3.5" style="122" customWidth="1"/>
    <col min="1282" max="1282" width="88.5" style="122" customWidth="1"/>
    <col min="1283" max="1283" width="19.5" style="122" customWidth="1"/>
    <col min="1284" max="1533" width="9.33203125" style="122"/>
    <col min="1534" max="1534" width="3.83203125" style="122" customWidth="1"/>
    <col min="1535" max="1535" width="3.5" style="122" customWidth="1"/>
    <col min="1536" max="1536" width="4.83203125" style="122" customWidth="1"/>
    <col min="1537" max="1537" width="3.5" style="122" customWidth="1"/>
    <col min="1538" max="1538" width="88.5" style="122" customWidth="1"/>
    <col min="1539" max="1539" width="19.5" style="122" customWidth="1"/>
    <col min="1540" max="1789" width="9.33203125" style="122"/>
    <col min="1790" max="1790" width="3.83203125" style="122" customWidth="1"/>
    <col min="1791" max="1791" width="3.5" style="122" customWidth="1"/>
    <col min="1792" max="1792" width="4.83203125" style="122" customWidth="1"/>
    <col min="1793" max="1793" width="3.5" style="122" customWidth="1"/>
    <col min="1794" max="1794" width="88.5" style="122" customWidth="1"/>
    <col min="1795" max="1795" width="19.5" style="122" customWidth="1"/>
    <col min="1796" max="2045" width="9.33203125" style="122"/>
    <col min="2046" max="2046" width="3.83203125" style="122" customWidth="1"/>
    <col min="2047" max="2047" width="3.5" style="122" customWidth="1"/>
    <col min="2048" max="2048" width="4.83203125" style="122" customWidth="1"/>
    <col min="2049" max="2049" width="3.5" style="122" customWidth="1"/>
    <col min="2050" max="2050" width="88.5" style="122" customWidth="1"/>
    <col min="2051" max="2051" width="19.5" style="122" customWidth="1"/>
    <col min="2052" max="2301" width="9.33203125" style="122"/>
    <col min="2302" max="2302" width="3.83203125" style="122" customWidth="1"/>
    <col min="2303" max="2303" width="3.5" style="122" customWidth="1"/>
    <col min="2304" max="2304" width="4.83203125" style="122" customWidth="1"/>
    <col min="2305" max="2305" width="3.5" style="122" customWidth="1"/>
    <col min="2306" max="2306" width="88.5" style="122" customWidth="1"/>
    <col min="2307" max="2307" width="19.5" style="122" customWidth="1"/>
    <col min="2308" max="2557" width="9.33203125" style="122"/>
    <col min="2558" max="2558" width="3.83203125" style="122" customWidth="1"/>
    <col min="2559" max="2559" width="3.5" style="122" customWidth="1"/>
    <col min="2560" max="2560" width="4.83203125" style="122" customWidth="1"/>
    <col min="2561" max="2561" width="3.5" style="122" customWidth="1"/>
    <col min="2562" max="2562" width="88.5" style="122" customWidth="1"/>
    <col min="2563" max="2563" width="19.5" style="122" customWidth="1"/>
    <col min="2564" max="2813" width="9.33203125" style="122"/>
    <col min="2814" max="2814" width="3.83203125" style="122" customWidth="1"/>
    <col min="2815" max="2815" width="3.5" style="122" customWidth="1"/>
    <col min="2816" max="2816" width="4.83203125" style="122" customWidth="1"/>
    <col min="2817" max="2817" width="3.5" style="122" customWidth="1"/>
    <col min="2818" max="2818" width="88.5" style="122" customWidth="1"/>
    <col min="2819" max="2819" width="19.5" style="122" customWidth="1"/>
    <col min="2820" max="3069" width="9.33203125" style="122"/>
    <col min="3070" max="3070" width="3.83203125" style="122" customWidth="1"/>
    <col min="3071" max="3071" width="3.5" style="122" customWidth="1"/>
    <col min="3072" max="3072" width="4.83203125" style="122" customWidth="1"/>
    <col min="3073" max="3073" width="3.5" style="122" customWidth="1"/>
    <col min="3074" max="3074" width="88.5" style="122" customWidth="1"/>
    <col min="3075" max="3075" width="19.5" style="122" customWidth="1"/>
    <col min="3076" max="3325" width="9.33203125" style="122"/>
    <col min="3326" max="3326" width="3.83203125" style="122" customWidth="1"/>
    <col min="3327" max="3327" width="3.5" style="122" customWidth="1"/>
    <col min="3328" max="3328" width="4.83203125" style="122" customWidth="1"/>
    <col min="3329" max="3329" width="3.5" style="122" customWidth="1"/>
    <col min="3330" max="3330" width="88.5" style="122" customWidth="1"/>
    <col min="3331" max="3331" width="19.5" style="122" customWidth="1"/>
    <col min="3332" max="3581" width="9.33203125" style="122"/>
    <col min="3582" max="3582" width="3.83203125" style="122" customWidth="1"/>
    <col min="3583" max="3583" width="3.5" style="122" customWidth="1"/>
    <col min="3584" max="3584" width="4.83203125" style="122" customWidth="1"/>
    <col min="3585" max="3585" width="3.5" style="122" customWidth="1"/>
    <col min="3586" max="3586" width="88.5" style="122" customWidth="1"/>
    <col min="3587" max="3587" width="19.5" style="122" customWidth="1"/>
    <col min="3588" max="3837" width="9.33203125" style="122"/>
    <col min="3838" max="3838" width="3.83203125" style="122" customWidth="1"/>
    <col min="3839" max="3839" width="3.5" style="122" customWidth="1"/>
    <col min="3840" max="3840" width="4.83203125" style="122" customWidth="1"/>
    <col min="3841" max="3841" width="3.5" style="122" customWidth="1"/>
    <col min="3842" max="3842" width="88.5" style="122" customWidth="1"/>
    <col min="3843" max="3843" width="19.5" style="122" customWidth="1"/>
    <col min="3844" max="4093" width="9.33203125" style="122"/>
    <col min="4094" max="4094" width="3.83203125" style="122" customWidth="1"/>
    <col min="4095" max="4095" width="3.5" style="122" customWidth="1"/>
    <col min="4096" max="4096" width="4.83203125" style="122" customWidth="1"/>
    <col min="4097" max="4097" width="3.5" style="122" customWidth="1"/>
    <col min="4098" max="4098" width="88.5" style="122" customWidth="1"/>
    <col min="4099" max="4099" width="19.5" style="122" customWidth="1"/>
    <col min="4100" max="4349" width="9.33203125" style="122"/>
    <col min="4350" max="4350" width="3.83203125" style="122" customWidth="1"/>
    <col min="4351" max="4351" width="3.5" style="122" customWidth="1"/>
    <col min="4352" max="4352" width="4.83203125" style="122" customWidth="1"/>
    <col min="4353" max="4353" width="3.5" style="122" customWidth="1"/>
    <col min="4354" max="4354" width="88.5" style="122" customWidth="1"/>
    <col min="4355" max="4355" width="19.5" style="122" customWidth="1"/>
    <col min="4356" max="4605" width="9.33203125" style="122"/>
    <col min="4606" max="4606" width="3.83203125" style="122" customWidth="1"/>
    <col min="4607" max="4607" width="3.5" style="122" customWidth="1"/>
    <col min="4608" max="4608" width="4.83203125" style="122" customWidth="1"/>
    <col min="4609" max="4609" width="3.5" style="122" customWidth="1"/>
    <col min="4610" max="4610" width="88.5" style="122" customWidth="1"/>
    <col min="4611" max="4611" width="19.5" style="122" customWidth="1"/>
    <col min="4612" max="4861" width="9.33203125" style="122"/>
    <col min="4862" max="4862" width="3.83203125" style="122" customWidth="1"/>
    <col min="4863" max="4863" width="3.5" style="122" customWidth="1"/>
    <col min="4864" max="4864" width="4.83203125" style="122" customWidth="1"/>
    <col min="4865" max="4865" width="3.5" style="122" customWidth="1"/>
    <col min="4866" max="4866" width="88.5" style="122" customWidth="1"/>
    <col min="4867" max="4867" width="19.5" style="122" customWidth="1"/>
    <col min="4868" max="5117" width="9.33203125" style="122"/>
    <col min="5118" max="5118" width="3.83203125" style="122" customWidth="1"/>
    <col min="5119" max="5119" width="3.5" style="122" customWidth="1"/>
    <col min="5120" max="5120" width="4.83203125" style="122" customWidth="1"/>
    <col min="5121" max="5121" width="3.5" style="122" customWidth="1"/>
    <col min="5122" max="5122" width="88.5" style="122" customWidth="1"/>
    <col min="5123" max="5123" width="19.5" style="122" customWidth="1"/>
    <col min="5124" max="5373" width="9.33203125" style="122"/>
    <col min="5374" max="5374" width="3.83203125" style="122" customWidth="1"/>
    <col min="5375" max="5375" width="3.5" style="122" customWidth="1"/>
    <col min="5376" max="5376" width="4.83203125" style="122" customWidth="1"/>
    <col min="5377" max="5377" width="3.5" style="122" customWidth="1"/>
    <col min="5378" max="5378" width="88.5" style="122" customWidth="1"/>
    <col min="5379" max="5379" width="19.5" style="122" customWidth="1"/>
    <col min="5380" max="5629" width="9.33203125" style="122"/>
    <col min="5630" max="5630" width="3.83203125" style="122" customWidth="1"/>
    <col min="5631" max="5631" width="3.5" style="122" customWidth="1"/>
    <col min="5632" max="5632" width="4.83203125" style="122" customWidth="1"/>
    <col min="5633" max="5633" width="3.5" style="122" customWidth="1"/>
    <col min="5634" max="5634" width="88.5" style="122" customWidth="1"/>
    <col min="5635" max="5635" width="19.5" style="122" customWidth="1"/>
    <col min="5636" max="5885" width="9.33203125" style="122"/>
    <col min="5886" max="5886" width="3.83203125" style="122" customWidth="1"/>
    <col min="5887" max="5887" width="3.5" style="122" customWidth="1"/>
    <col min="5888" max="5888" width="4.83203125" style="122" customWidth="1"/>
    <col min="5889" max="5889" width="3.5" style="122" customWidth="1"/>
    <col min="5890" max="5890" width="88.5" style="122" customWidth="1"/>
    <col min="5891" max="5891" width="19.5" style="122" customWidth="1"/>
    <col min="5892" max="6141" width="9.33203125" style="122"/>
    <col min="6142" max="6142" width="3.83203125" style="122" customWidth="1"/>
    <col min="6143" max="6143" width="3.5" style="122" customWidth="1"/>
    <col min="6144" max="6144" width="4.83203125" style="122" customWidth="1"/>
    <col min="6145" max="6145" width="3.5" style="122" customWidth="1"/>
    <col min="6146" max="6146" width="88.5" style="122" customWidth="1"/>
    <col min="6147" max="6147" width="19.5" style="122" customWidth="1"/>
    <col min="6148" max="6397" width="9.33203125" style="122"/>
    <col min="6398" max="6398" width="3.83203125" style="122" customWidth="1"/>
    <col min="6399" max="6399" width="3.5" style="122" customWidth="1"/>
    <col min="6400" max="6400" width="4.83203125" style="122" customWidth="1"/>
    <col min="6401" max="6401" width="3.5" style="122" customWidth="1"/>
    <col min="6402" max="6402" width="88.5" style="122" customWidth="1"/>
    <col min="6403" max="6403" width="19.5" style="122" customWidth="1"/>
    <col min="6404" max="6653" width="9.33203125" style="122"/>
    <col min="6654" max="6654" width="3.83203125" style="122" customWidth="1"/>
    <col min="6655" max="6655" width="3.5" style="122" customWidth="1"/>
    <col min="6656" max="6656" width="4.83203125" style="122" customWidth="1"/>
    <col min="6657" max="6657" width="3.5" style="122" customWidth="1"/>
    <col min="6658" max="6658" width="88.5" style="122" customWidth="1"/>
    <col min="6659" max="6659" width="19.5" style="122" customWidth="1"/>
    <col min="6660" max="6909" width="9.33203125" style="122"/>
    <col min="6910" max="6910" width="3.83203125" style="122" customWidth="1"/>
    <col min="6911" max="6911" width="3.5" style="122" customWidth="1"/>
    <col min="6912" max="6912" width="4.83203125" style="122" customWidth="1"/>
    <col min="6913" max="6913" width="3.5" style="122" customWidth="1"/>
    <col min="6914" max="6914" width="88.5" style="122" customWidth="1"/>
    <col min="6915" max="6915" width="19.5" style="122" customWidth="1"/>
    <col min="6916" max="7165" width="9.33203125" style="122"/>
    <col min="7166" max="7166" width="3.83203125" style="122" customWidth="1"/>
    <col min="7167" max="7167" width="3.5" style="122" customWidth="1"/>
    <col min="7168" max="7168" width="4.83203125" style="122" customWidth="1"/>
    <col min="7169" max="7169" width="3.5" style="122" customWidth="1"/>
    <col min="7170" max="7170" width="88.5" style="122" customWidth="1"/>
    <col min="7171" max="7171" width="19.5" style="122" customWidth="1"/>
    <col min="7172" max="7421" width="9.33203125" style="122"/>
    <col min="7422" max="7422" width="3.83203125" style="122" customWidth="1"/>
    <col min="7423" max="7423" width="3.5" style="122" customWidth="1"/>
    <col min="7424" max="7424" width="4.83203125" style="122" customWidth="1"/>
    <col min="7425" max="7425" width="3.5" style="122" customWidth="1"/>
    <col min="7426" max="7426" width="88.5" style="122" customWidth="1"/>
    <col min="7427" max="7427" width="19.5" style="122" customWidth="1"/>
    <col min="7428" max="7677" width="9.33203125" style="122"/>
    <col min="7678" max="7678" width="3.83203125" style="122" customWidth="1"/>
    <col min="7679" max="7679" width="3.5" style="122" customWidth="1"/>
    <col min="7680" max="7680" width="4.83203125" style="122" customWidth="1"/>
    <col min="7681" max="7681" width="3.5" style="122" customWidth="1"/>
    <col min="7682" max="7682" width="88.5" style="122" customWidth="1"/>
    <col min="7683" max="7683" width="19.5" style="122" customWidth="1"/>
    <col min="7684" max="7933" width="9.33203125" style="122"/>
    <col min="7934" max="7934" width="3.83203125" style="122" customWidth="1"/>
    <col min="7935" max="7935" width="3.5" style="122" customWidth="1"/>
    <col min="7936" max="7936" width="4.83203125" style="122" customWidth="1"/>
    <col min="7937" max="7937" width="3.5" style="122" customWidth="1"/>
    <col min="7938" max="7938" width="88.5" style="122" customWidth="1"/>
    <col min="7939" max="7939" width="19.5" style="122" customWidth="1"/>
    <col min="7940" max="8189" width="9.33203125" style="122"/>
    <col min="8190" max="8190" width="3.83203125" style="122" customWidth="1"/>
    <col min="8191" max="8191" width="3.5" style="122" customWidth="1"/>
    <col min="8192" max="8192" width="4.83203125" style="122" customWidth="1"/>
    <col min="8193" max="8193" width="3.5" style="122" customWidth="1"/>
    <col min="8194" max="8194" width="88.5" style="122" customWidth="1"/>
    <col min="8195" max="8195" width="19.5" style="122" customWidth="1"/>
    <col min="8196" max="8445" width="9.33203125" style="122"/>
    <col min="8446" max="8446" width="3.83203125" style="122" customWidth="1"/>
    <col min="8447" max="8447" width="3.5" style="122" customWidth="1"/>
    <col min="8448" max="8448" width="4.83203125" style="122" customWidth="1"/>
    <col min="8449" max="8449" width="3.5" style="122" customWidth="1"/>
    <col min="8450" max="8450" width="88.5" style="122" customWidth="1"/>
    <col min="8451" max="8451" width="19.5" style="122" customWidth="1"/>
    <col min="8452" max="8701" width="9.33203125" style="122"/>
    <col min="8702" max="8702" width="3.83203125" style="122" customWidth="1"/>
    <col min="8703" max="8703" width="3.5" style="122" customWidth="1"/>
    <col min="8704" max="8704" width="4.83203125" style="122" customWidth="1"/>
    <col min="8705" max="8705" width="3.5" style="122" customWidth="1"/>
    <col min="8706" max="8706" width="88.5" style="122" customWidth="1"/>
    <col min="8707" max="8707" width="19.5" style="122" customWidth="1"/>
    <col min="8708" max="8957" width="9.33203125" style="122"/>
    <col min="8958" max="8958" width="3.83203125" style="122" customWidth="1"/>
    <col min="8959" max="8959" width="3.5" style="122" customWidth="1"/>
    <col min="8960" max="8960" width="4.83203125" style="122" customWidth="1"/>
    <col min="8961" max="8961" width="3.5" style="122" customWidth="1"/>
    <col min="8962" max="8962" width="88.5" style="122" customWidth="1"/>
    <col min="8963" max="8963" width="19.5" style="122" customWidth="1"/>
    <col min="8964" max="9213" width="9.33203125" style="122"/>
    <col min="9214" max="9214" width="3.83203125" style="122" customWidth="1"/>
    <col min="9215" max="9215" width="3.5" style="122" customWidth="1"/>
    <col min="9216" max="9216" width="4.83203125" style="122" customWidth="1"/>
    <col min="9217" max="9217" width="3.5" style="122" customWidth="1"/>
    <col min="9218" max="9218" width="88.5" style="122" customWidth="1"/>
    <col min="9219" max="9219" width="19.5" style="122" customWidth="1"/>
    <col min="9220" max="9469" width="9.33203125" style="122"/>
    <col min="9470" max="9470" width="3.83203125" style="122" customWidth="1"/>
    <col min="9471" max="9471" width="3.5" style="122" customWidth="1"/>
    <col min="9472" max="9472" width="4.83203125" style="122" customWidth="1"/>
    <col min="9473" max="9473" width="3.5" style="122" customWidth="1"/>
    <col min="9474" max="9474" width="88.5" style="122" customWidth="1"/>
    <col min="9475" max="9475" width="19.5" style="122" customWidth="1"/>
    <col min="9476" max="9725" width="9.33203125" style="122"/>
    <col min="9726" max="9726" width="3.83203125" style="122" customWidth="1"/>
    <col min="9727" max="9727" width="3.5" style="122" customWidth="1"/>
    <col min="9728" max="9728" width="4.83203125" style="122" customWidth="1"/>
    <col min="9729" max="9729" width="3.5" style="122" customWidth="1"/>
    <col min="9730" max="9730" width="88.5" style="122" customWidth="1"/>
    <col min="9731" max="9731" width="19.5" style="122" customWidth="1"/>
    <col min="9732" max="9981" width="9.33203125" style="122"/>
    <col min="9982" max="9982" width="3.83203125" style="122" customWidth="1"/>
    <col min="9983" max="9983" width="3.5" style="122" customWidth="1"/>
    <col min="9984" max="9984" width="4.83203125" style="122" customWidth="1"/>
    <col min="9985" max="9985" width="3.5" style="122" customWidth="1"/>
    <col min="9986" max="9986" width="88.5" style="122" customWidth="1"/>
    <col min="9987" max="9987" width="19.5" style="122" customWidth="1"/>
    <col min="9988" max="10237" width="9.33203125" style="122"/>
    <col min="10238" max="10238" width="3.83203125" style="122" customWidth="1"/>
    <col min="10239" max="10239" width="3.5" style="122" customWidth="1"/>
    <col min="10240" max="10240" width="4.83203125" style="122" customWidth="1"/>
    <col min="10241" max="10241" width="3.5" style="122" customWidth="1"/>
    <col min="10242" max="10242" width="88.5" style="122" customWidth="1"/>
    <col min="10243" max="10243" width="19.5" style="122" customWidth="1"/>
    <col min="10244" max="10493" width="9.33203125" style="122"/>
    <col min="10494" max="10494" width="3.83203125" style="122" customWidth="1"/>
    <col min="10495" max="10495" width="3.5" style="122" customWidth="1"/>
    <col min="10496" max="10496" width="4.83203125" style="122" customWidth="1"/>
    <col min="10497" max="10497" width="3.5" style="122" customWidth="1"/>
    <col min="10498" max="10498" width="88.5" style="122" customWidth="1"/>
    <col min="10499" max="10499" width="19.5" style="122" customWidth="1"/>
    <col min="10500" max="10749" width="9.33203125" style="122"/>
    <col min="10750" max="10750" width="3.83203125" style="122" customWidth="1"/>
    <col min="10751" max="10751" width="3.5" style="122" customWidth="1"/>
    <col min="10752" max="10752" width="4.83203125" style="122" customWidth="1"/>
    <col min="10753" max="10753" width="3.5" style="122" customWidth="1"/>
    <col min="10754" max="10754" width="88.5" style="122" customWidth="1"/>
    <col min="10755" max="10755" width="19.5" style="122" customWidth="1"/>
    <col min="10756" max="11005" width="9.33203125" style="122"/>
    <col min="11006" max="11006" width="3.83203125" style="122" customWidth="1"/>
    <col min="11007" max="11007" width="3.5" style="122" customWidth="1"/>
    <col min="11008" max="11008" width="4.83203125" style="122" customWidth="1"/>
    <col min="11009" max="11009" width="3.5" style="122" customWidth="1"/>
    <col min="11010" max="11010" width="88.5" style="122" customWidth="1"/>
    <col min="11011" max="11011" width="19.5" style="122" customWidth="1"/>
    <col min="11012" max="11261" width="9.33203125" style="122"/>
    <col min="11262" max="11262" width="3.83203125" style="122" customWidth="1"/>
    <col min="11263" max="11263" width="3.5" style="122" customWidth="1"/>
    <col min="11264" max="11264" width="4.83203125" style="122" customWidth="1"/>
    <col min="11265" max="11265" width="3.5" style="122" customWidth="1"/>
    <col min="11266" max="11266" width="88.5" style="122" customWidth="1"/>
    <col min="11267" max="11267" width="19.5" style="122" customWidth="1"/>
    <col min="11268" max="11517" width="9.33203125" style="122"/>
    <col min="11518" max="11518" width="3.83203125" style="122" customWidth="1"/>
    <col min="11519" max="11519" width="3.5" style="122" customWidth="1"/>
    <col min="11520" max="11520" width="4.83203125" style="122" customWidth="1"/>
    <col min="11521" max="11521" width="3.5" style="122" customWidth="1"/>
    <col min="11522" max="11522" width="88.5" style="122" customWidth="1"/>
    <col min="11523" max="11523" width="19.5" style="122" customWidth="1"/>
    <col min="11524" max="11773" width="9.33203125" style="122"/>
    <col min="11774" max="11774" width="3.83203125" style="122" customWidth="1"/>
    <col min="11775" max="11775" width="3.5" style="122" customWidth="1"/>
    <col min="11776" max="11776" width="4.83203125" style="122" customWidth="1"/>
    <col min="11777" max="11777" width="3.5" style="122" customWidth="1"/>
    <col min="11778" max="11778" width="88.5" style="122" customWidth="1"/>
    <col min="11779" max="11779" width="19.5" style="122" customWidth="1"/>
    <col min="11780" max="12029" width="9.33203125" style="122"/>
    <col min="12030" max="12030" width="3.83203125" style="122" customWidth="1"/>
    <col min="12031" max="12031" width="3.5" style="122" customWidth="1"/>
    <col min="12032" max="12032" width="4.83203125" style="122" customWidth="1"/>
    <col min="12033" max="12033" width="3.5" style="122" customWidth="1"/>
    <col min="12034" max="12034" width="88.5" style="122" customWidth="1"/>
    <col min="12035" max="12035" width="19.5" style="122" customWidth="1"/>
    <col min="12036" max="12285" width="9.33203125" style="122"/>
    <col min="12286" max="12286" width="3.83203125" style="122" customWidth="1"/>
    <col min="12287" max="12287" width="3.5" style="122" customWidth="1"/>
    <col min="12288" max="12288" width="4.83203125" style="122" customWidth="1"/>
    <col min="12289" max="12289" width="3.5" style="122" customWidth="1"/>
    <col min="12290" max="12290" width="88.5" style="122" customWidth="1"/>
    <col min="12291" max="12291" width="19.5" style="122" customWidth="1"/>
    <col min="12292" max="12541" width="9.33203125" style="122"/>
    <col min="12542" max="12542" width="3.83203125" style="122" customWidth="1"/>
    <col min="12543" max="12543" width="3.5" style="122" customWidth="1"/>
    <col min="12544" max="12544" width="4.83203125" style="122" customWidth="1"/>
    <col min="12545" max="12545" width="3.5" style="122" customWidth="1"/>
    <col min="12546" max="12546" width="88.5" style="122" customWidth="1"/>
    <col min="12547" max="12547" width="19.5" style="122" customWidth="1"/>
    <col min="12548" max="12797" width="9.33203125" style="122"/>
    <col min="12798" max="12798" width="3.83203125" style="122" customWidth="1"/>
    <col min="12799" max="12799" width="3.5" style="122" customWidth="1"/>
    <col min="12800" max="12800" width="4.83203125" style="122" customWidth="1"/>
    <col min="12801" max="12801" width="3.5" style="122" customWidth="1"/>
    <col min="12802" max="12802" width="88.5" style="122" customWidth="1"/>
    <col min="12803" max="12803" width="19.5" style="122" customWidth="1"/>
    <col min="12804" max="13053" width="9.33203125" style="122"/>
    <col min="13054" max="13054" width="3.83203125" style="122" customWidth="1"/>
    <col min="13055" max="13055" width="3.5" style="122" customWidth="1"/>
    <col min="13056" max="13056" width="4.83203125" style="122" customWidth="1"/>
    <col min="13057" max="13057" width="3.5" style="122" customWidth="1"/>
    <col min="13058" max="13058" width="88.5" style="122" customWidth="1"/>
    <col min="13059" max="13059" width="19.5" style="122" customWidth="1"/>
    <col min="13060" max="13309" width="9.33203125" style="122"/>
    <col min="13310" max="13310" width="3.83203125" style="122" customWidth="1"/>
    <col min="13311" max="13311" width="3.5" style="122" customWidth="1"/>
    <col min="13312" max="13312" width="4.83203125" style="122" customWidth="1"/>
    <col min="13313" max="13313" width="3.5" style="122" customWidth="1"/>
    <col min="13314" max="13314" width="88.5" style="122" customWidth="1"/>
    <col min="13315" max="13315" width="19.5" style="122" customWidth="1"/>
    <col min="13316" max="13565" width="9.33203125" style="122"/>
    <col min="13566" max="13566" width="3.83203125" style="122" customWidth="1"/>
    <col min="13567" max="13567" width="3.5" style="122" customWidth="1"/>
    <col min="13568" max="13568" width="4.83203125" style="122" customWidth="1"/>
    <col min="13569" max="13569" width="3.5" style="122" customWidth="1"/>
    <col min="13570" max="13570" width="88.5" style="122" customWidth="1"/>
    <col min="13571" max="13571" width="19.5" style="122" customWidth="1"/>
    <col min="13572" max="13821" width="9.33203125" style="122"/>
    <col min="13822" max="13822" width="3.83203125" style="122" customWidth="1"/>
    <col min="13823" max="13823" width="3.5" style="122" customWidth="1"/>
    <col min="13824" max="13824" width="4.83203125" style="122" customWidth="1"/>
    <col min="13825" max="13825" width="3.5" style="122" customWidth="1"/>
    <col min="13826" max="13826" width="88.5" style="122" customWidth="1"/>
    <col min="13827" max="13827" width="19.5" style="122" customWidth="1"/>
    <col min="13828" max="14077" width="9.33203125" style="122"/>
    <col min="14078" max="14078" width="3.83203125" style="122" customWidth="1"/>
    <col min="14079" max="14079" width="3.5" style="122" customWidth="1"/>
    <col min="14080" max="14080" width="4.83203125" style="122" customWidth="1"/>
    <col min="14081" max="14081" width="3.5" style="122" customWidth="1"/>
    <col min="14082" max="14082" width="88.5" style="122" customWidth="1"/>
    <col min="14083" max="14083" width="19.5" style="122" customWidth="1"/>
    <col min="14084" max="14333" width="9.33203125" style="122"/>
    <col min="14334" max="14334" width="3.83203125" style="122" customWidth="1"/>
    <col min="14335" max="14335" width="3.5" style="122" customWidth="1"/>
    <col min="14336" max="14336" width="4.83203125" style="122" customWidth="1"/>
    <col min="14337" max="14337" width="3.5" style="122" customWidth="1"/>
    <col min="14338" max="14338" width="88.5" style="122" customWidth="1"/>
    <col min="14339" max="14339" width="19.5" style="122" customWidth="1"/>
    <col min="14340" max="14589" width="9.33203125" style="122"/>
    <col min="14590" max="14590" width="3.83203125" style="122" customWidth="1"/>
    <col min="14591" max="14591" width="3.5" style="122" customWidth="1"/>
    <col min="14592" max="14592" width="4.83203125" style="122" customWidth="1"/>
    <col min="14593" max="14593" width="3.5" style="122" customWidth="1"/>
    <col min="14594" max="14594" width="88.5" style="122" customWidth="1"/>
    <col min="14595" max="14595" width="19.5" style="122" customWidth="1"/>
    <col min="14596" max="14845" width="9.33203125" style="122"/>
    <col min="14846" max="14846" width="3.83203125" style="122" customWidth="1"/>
    <col min="14847" max="14847" width="3.5" style="122" customWidth="1"/>
    <col min="14848" max="14848" width="4.83203125" style="122" customWidth="1"/>
    <col min="14849" max="14849" width="3.5" style="122" customWidth="1"/>
    <col min="14850" max="14850" width="88.5" style="122" customWidth="1"/>
    <col min="14851" max="14851" width="19.5" style="122" customWidth="1"/>
    <col min="14852" max="15101" width="9.33203125" style="122"/>
    <col min="15102" max="15102" width="3.83203125" style="122" customWidth="1"/>
    <col min="15103" max="15103" width="3.5" style="122" customWidth="1"/>
    <col min="15104" max="15104" width="4.83203125" style="122" customWidth="1"/>
    <col min="15105" max="15105" width="3.5" style="122" customWidth="1"/>
    <col min="15106" max="15106" width="88.5" style="122" customWidth="1"/>
    <col min="15107" max="15107" width="19.5" style="122" customWidth="1"/>
    <col min="15108" max="15357" width="9.33203125" style="122"/>
    <col min="15358" max="15358" width="3.83203125" style="122" customWidth="1"/>
    <col min="15359" max="15359" width="3.5" style="122" customWidth="1"/>
    <col min="15360" max="15360" width="4.83203125" style="122" customWidth="1"/>
    <col min="15361" max="15361" width="3.5" style="122" customWidth="1"/>
    <col min="15362" max="15362" width="88.5" style="122" customWidth="1"/>
    <col min="15363" max="15363" width="19.5" style="122" customWidth="1"/>
    <col min="15364" max="15613" width="9.33203125" style="122"/>
    <col min="15614" max="15614" width="3.83203125" style="122" customWidth="1"/>
    <col min="15615" max="15615" width="3.5" style="122" customWidth="1"/>
    <col min="15616" max="15616" width="4.83203125" style="122" customWidth="1"/>
    <col min="15617" max="15617" width="3.5" style="122" customWidth="1"/>
    <col min="15618" max="15618" width="88.5" style="122" customWidth="1"/>
    <col min="15619" max="15619" width="19.5" style="122" customWidth="1"/>
    <col min="15620" max="15869" width="9.33203125" style="122"/>
    <col min="15870" max="15870" width="3.83203125" style="122" customWidth="1"/>
    <col min="15871" max="15871" width="3.5" style="122" customWidth="1"/>
    <col min="15872" max="15872" width="4.83203125" style="122" customWidth="1"/>
    <col min="15873" max="15873" width="3.5" style="122" customWidth="1"/>
    <col min="15874" max="15874" width="88.5" style="122" customWidth="1"/>
    <col min="15875" max="15875" width="19.5" style="122" customWidth="1"/>
    <col min="15876" max="16125" width="9.33203125" style="122"/>
    <col min="16126" max="16126" width="3.83203125" style="122" customWidth="1"/>
    <col min="16127" max="16127" width="3.5" style="122" customWidth="1"/>
    <col min="16128" max="16128" width="4.83203125" style="122" customWidth="1"/>
    <col min="16129" max="16129" width="3.5" style="122" customWidth="1"/>
    <col min="16130" max="16130" width="88.5" style="122" customWidth="1"/>
    <col min="16131" max="16131" width="19.5" style="122" customWidth="1"/>
    <col min="16132" max="16384" width="9.33203125" style="122"/>
  </cols>
  <sheetData>
    <row r="1" spans="1:33" s="121" customFormat="1" ht="15.75">
      <c r="A1" s="156" t="s">
        <v>461</v>
      </c>
      <c r="B1" s="123" t="s">
        <v>402</v>
      </c>
    </row>
    <row r="2" spans="1:33" s="121" customFormat="1" ht="16.5" thickBot="1">
      <c r="A2" s="156"/>
      <c r="B2" s="123"/>
    </row>
    <row r="3" spans="1:33" s="17" customFormat="1" ht="16.5" customHeight="1">
      <c r="A3" s="245" t="s">
        <v>171</v>
      </c>
      <c r="B3" s="241" t="s">
        <v>67</v>
      </c>
      <c r="C3" s="247" t="s">
        <v>139</v>
      </c>
      <c r="D3" s="23"/>
      <c r="E3" s="23"/>
      <c r="F3" s="23"/>
      <c r="G3" s="23"/>
      <c r="H3" s="23"/>
      <c r="I3" s="36"/>
      <c r="J3" s="11"/>
      <c r="L3" s="23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17" customFormat="1" ht="16.5" customHeight="1" thickBot="1">
      <c r="A4" s="246"/>
      <c r="B4" s="242"/>
      <c r="C4" s="242"/>
      <c r="D4" s="23"/>
      <c r="E4" s="23"/>
      <c r="F4" s="23"/>
      <c r="G4" s="23"/>
      <c r="H4" s="23"/>
      <c r="I4" s="23"/>
      <c r="J4" s="11"/>
      <c r="L4" s="235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121" customFormat="1" ht="31.5">
      <c r="A5" s="161" t="s">
        <v>462</v>
      </c>
      <c r="B5" s="124" t="s">
        <v>124</v>
      </c>
      <c r="C5" s="125">
        <v>800</v>
      </c>
    </row>
    <row r="6" spans="1:33" s="121" customFormat="1" ht="15.75">
      <c r="A6" s="160" t="s">
        <v>463</v>
      </c>
      <c r="B6" s="50" t="s">
        <v>125</v>
      </c>
      <c r="C6" s="70">
        <v>800</v>
      </c>
    </row>
    <row r="7" spans="1:33" s="121" customFormat="1" ht="31.5">
      <c r="A7" s="160" t="s">
        <v>464</v>
      </c>
      <c r="B7" s="50" t="s">
        <v>127</v>
      </c>
      <c r="C7" s="70">
        <v>650</v>
      </c>
    </row>
    <row r="8" spans="1:33" s="121" customFormat="1" ht="15.75">
      <c r="A8" s="160" t="s">
        <v>465</v>
      </c>
      <c r="B8" s="50" t="s">
        <v>126</v>
      </c>
      <c r="C8" s="70">
        <v>650</v>
      </c>
    </row>
    <row r="9" spans="1:33" s="121" customFormat="1" ht="15.75" customHeight="1">
      <c r="A9" s="160" t="s">
        <v>466</v>
      </c>
      <c r="B9" s="50" t="s">
        <v>403</v>
      </c>
      <c r="C9" s="70">
        <v>800</v>
      </c>
    </row>
    <row r="10" spans="1:33" s="121" customFormat="1" ht="15.75" customHeight="1">
      <c r="A10" s="160" t="s">
        <v>467</v>
      </c>
      <c r="B10" s="50" t="s">
        <v>404</v>
      </c>
      <c r="C10" s="70">
        <v>650</v>
      </c>
    </row>
    <row r="11" spans="1:33" s="121" customFormat="1" ht="15.75">
      <c r="A11" s="160" t="s">
        <v>468</v>
      </c>
      <c r="B11" s="126" t="s">
        <v>111</v>
      </c>
      <c r="C11" s="70">
        <v>550</v>
      </c>
    </row>
    <row r="12" spans="1:33" s="121" customFormat="1" ht="15.75">
      <c r="A12" s="160" t="s">
        <v>469</v>
      </c>
      <c r="B12" s="126" t="s">
        <v>112</v>
      </c>
      <c r="C12" s="70">
        <v>400</v>
      </c>
    </row>
    <row r="13" spans="1:33" s="121" customFormat="1" ht="15.75">
      <c r="A13" s="160" t="s">
        <v>470</v>
      </c>
      <c r="B13" s="126" t="s">
        <v>405</v>
      </c>
      <c r="C13" s="70">
        <v>650</v>
      </c>
    </row>
    <row r="14" spans="1:33" s="121" customFormat="1" ht="15.75">
      <c r="A14" s="160" t="s">
        <v>471</v>
      </c>
      <c r="B14" s="126" t="s">
        <v>406</v>
      </c>
      <c r="C14" s="70">
        <v>550</v>
      </c>
    </row>
    <row r="15" spans="1:33" s="121" customFormat="1" ht="16.5" thickBot="1">
      <c r="A15" s="159" t="s">
        <v>472</v>
      </c>
      <c r="B15" s="127" t="s">
        <v>407</v>
      </c>
      <c r="C15" s="128">
        <v>800</v>
      </c>
    </row>
    <row r="16" spans="1:33" s="121" customFormat="1" ht="16.5" thickBot="1">
      <c r="A16" s="255"/>
      <c r="B16" s="256"/>
      <c r="C16" s="257"/>
    </row>
    <row r="17" spans="1:3" s="121" customFormat="1" ht="15.75">
      <c r="A17" s="157" t="s">
        <v>473</v>
      </c>
      <c r="B17" s="129" t="s">
        <v>408</v>
      </c>
      <c r="C17" s="130">
        <v>100</v>
      </c>
    </row>
    <row r="18" spans="1:3" s="121" customFormat="1" ht="15.75">
      <c r="A18" s="158" t="s">
        <v>474</v>
      </c>
      <c r="B18" s="131" t="s">
        <v>409</v>
      </c>
      <c r="C18" s="71">
        <v>100</v>
      </c>
    </row>
    <row r="19" spans="1:3" s="121" customFormat="1" ht="15.75">
      <c r="A19" s="160" t="s">
        <v>475</v>
      </c>
      <c r="B19" s="39" t="s">
        <v>410</v>
      </c>
      <c r="C19" s="72">
        <v>90</v>
      </c>
    </row>
    <row r="20" spans="1:3" s="121" customFormat="1" ht="15.75">
      <c r="A20" s="160" t="s">
        <v>476</v>
      </c>
      <c r="B20" s="40" t="s">
        <v>158</v>
      </c>
      <c r="C20" s="70">
        <v>150</v>
      </c>
    </row>
    <row r="21" spans="1:3" s="121" customFormat="1" ht="15.75">
      <c r="A21" s="160" t="s">
        <v>477</v>
      </c>
      <c r="B21" s="40" t="s">
        <v>159</v>
      </c>
      <c r="C21" s="70">
        <v>200</v>
      </c>
    </row>
    <row r="22" spans="1:3" s="121" customFormat="1" ht="15.75">
      <c r="A22" s="160" t="s">
        <v>478</v>
      </c>
      <c r="B22" s="40" t="s">
        <v>100</v>
      </c>
      <c r="C22" s="70">
        <v>90</v>
      </c>
    </row>
    <row r="23" spans="1:3" s="121" customFormat="1" ht="15.75">
      <c r="A23" s="160" t="s">
        <v>479</v>
      </c>
      <c r="B23" s="40" t="s">
        <v>155</v>
      </c>
      <c r="C23" s="70">
        <v>130</v>
      </c>
    </row>
    <row r="24" spans="1:3" s="121" customFormat="1" ht="15.75">
      <c r="A24" s="160" t="s">
        <v>480</v>
      </c>
      <c r="B24" s="40" t="s">
        <v>110</v>
      </c>
      <c r="C24" s="70">
        <v>90</v>
      </c>
    </row>
    <row r="25" spans="1:3" s="121" customFormat="1" ht="15.75">
      <c r="A25" s="160" t="s">
        <v>481</v>
      </c>
      <c r="B25" s="132" t="s">
        <v>101</v>
      </c>
      <c r="C25" s="70">
        <v>90</v>
      </c>
    </row>
    <row r="26" spans="1:3" s="121" customFormat="1" ht="15.75" customHeight="1">
      <c r="A26" s="160" t="s">
        <v>482</v>
      </c>
      <c r="B26" s="133" t="s">
        <v>411</v>
      </c>
      <c r="C26" s="143">
        <v>100</v>
      </c>
    </row>
    <row r="27" spans="1:3" s="121" customFormat="1" ht="15.75">
      <c r="A27" s="160" t="s">
        <v>483</v>
      </c>
      <c r="B27" s="39" t="s">
        <v>162</v>
      </c>
      <c r="C27" s="70">
        <v>50</v>
      </c>
    </row>
    <row r="28" spans="1:3" s="121" customFormat="1" ht="31.5">
      <c r="A28" s="160" t="s">
        <v>484</v>
      </c>
      <c r="B28" s="50" t="s">
        <v>412</v>
      </c>
      <c r="C28" s="70">
        <v>70</v>
      </c>
    </row>
    <row r="29" spans="1:3" s="121" customFormat="1" ht="32.25" thickBot="1">
      <c r="A29" s="162" t="s">
        <v>485</v>
      </c>
      <c r="B29" s="134" t="s">
        <v>106</v>
      </c>
      <c r="C29" s="163">
        <v>80</v>
      </c>
    </row>
    <row r="30" spans="1:3" s="121" customFormat="1" ht="16.5" thickBot="1">
      <c r="A30" s="252"/>
      <c r="B30" s="253"/>
      <c r="C30" s="254"/>
    </row>
    <row r="31" spans="1:3" s="121" customFormat="1" ht="15.75">
      <c r="A31" s="168"/>
      <c r="B31" s="135" t="s">
        <v>71</v>
      </c>
      <c r="C31" s="136"/>
    </row>
    <row r="32" spans="1:3" s="121" customFormat="1" ht="15.75">
      <c r="A32" s="160" t="s">
        <v>486</v>
      </c>
      <c r="B32" s="137" t="s">
        <v>413</v>
      </c>
      <c r="C32" s="164">
        <v>10000</v>
      </c>
    </row>
    <row r="33" spans="1:6" s="121" customFormat="1" ht="15.75">
      <c r="A33" s="160" t="s">
        <v>487</v>
      </c>
      <c r="B33" s="138" t="s">
        <v>414</v>
      </c>
      <c r="C33" s="164">
        <v>14000</v>
      </c>
    </row>
    <row r="34" spans="1:6" s="121" customFormat="1" ht="15.75">
      <c r="A34" s="160" t="s">
        <v>488</v>
      </c>
      <c r="B34" s="137" t="s">
        <v>415</v>
      </c>
      <c r="C34" s="164">
        <v>18000</v>
      </c>
    </row>
    <row r="35" spans="1:6" s="121" customFormat="1" ht="15.75">
      <c r="A35" s="160" t="s">
        <v>489</v>
      </c>
      <c r="B35" s="138" t="s">
        <v>416</v>
      </c>
      <c r="C35" s="164">
        <v>23000</v>
      </c>
    </row>
    <row r="36" spans="1:6" s="121" customFormat="1" ht="15.75">
      <c r="A36" s="160" t="s">
        <v>630</v>
      </c>
      <c r="B36" s="137" t="s">
        <v>417</v>
      </c>
      <c r="C36" s="142">
        <v>2000</v>
      </c>
    </row>
    <row r="37" spans="1:6" s="121" customFormat="1" ht="15.75">
      <c r="A37" s="160" t="s">
        <v>490</v>
      </c>
      <c r="B37" s="139" t="s">
        <v>418</v>
      </c>
      <c r="C37" s="165">
        <v>5650</v>
      </c>
    </row>
    <row r="38" spans="1:6" s="121" customFormat="1" ht="15.75">
      <c r="A38" s="160" t="s">
        <v>491</v>
      </c>
      <c r="B38" s="140" t="s">
        <v>419</v>
      </c>
      <c r="C38" s="142">
        <v>2700</v>
      </c>
    </row>
    <row r="39" spans="1:6" s="121" customFormat="1" ht="31.5">
      <c r="A39" s="160" t="s">
        <v>492</v>
      </c>
      <c r="B39" s="141" t="s">
        <v>420</v>
      </c>
      <c r="C39" s="142">
        <v>3500</v>
      </c>
    </row>
    <row r="40" spans="1:6" s="121" customFormat="1" ht="15.75">
      <c r="A40" s="160" t="s">
        <v>493</v>
      </c>
      <c r="B40" s="140" t="s">
        <v>421</v>
      </c>
      <c r="C40" s="142">
        <v>4200</v>
      </c>
    </row>
    <row r="41" spans="1:6" s="121" customFormat="1" ht="31.5">
      <c r="A41" s="160" t="s">
        <v>494</v>
      </c>
      <c r="B41" s="141" t="s">
        <v>422</v>
      </c>
      <c r="C41" s="142">
        <v>5000</v>
      </c>
    </row>
    <row r="42" spans="1:6" s="121" customFormat="1" ht="15.75">
      <c r="A42" s="160" t="s">
        <v>495</v>
      </c>
      <c r="B42" s="137" t="s">
        <v>423</v>
      </c>
      <c r="C42" s="142">
        <v>1700</v>
      </c>
    </row>
    <row r="43" spans="1:6" s="121" customFormat="1" ht="31.5">
      <c r="A43" s="160" t="s">
        <v>496</v>
      </c>
      <c r="B43" s="141" t="s">
        <v>424</v>
      </c>
      <c r="C43" s="143">
        <v>4500</v>
      </c>
      <c r="D43" s="226"/>
      <c r="F43" s="226"/>
    </row>
    <row r="44" spans="1:6" s="121" customFormat="1" ht="31.5">
      <c r="A44" s="160" t="s">
        <v>497</v>
      </c>
      <c r="B44" s="141" t="s">
        <v>425</v>
      </c>
      <c r="C44" s="143">
        <v>4900</v>
      </c>
      <c r="D44" s="226"/>
      <c r="F44" s="226"/>
    </row>
    <row r="45" spans="1:6" s="121" customFormat="1" ht="15.75">
      <c r="A45" s="160" t="s">
        <v>625</v>
      </c>
      <c r="B45" s="137" t="s">
        <v>426</v>
      </c>
      <c r="C45" s="142">
        <v>1000</v>
      </c>
    </row>
    <row r="46" spans="1:6" s="121" customFormat="1" ht="15.75">
      <c r="A46" s="160" t="s">
        <v>498</v>
      </c>
      <c r="B46" s="137" t="s">
        <v>427</v>
      </c>
      <c r="C46" s="142">
        <v>1300</v>
      </c>
    </row>
    <row r="47" spans="1:6" s="121" customFormat="1" ht="15.75">
      <c r="A47" s="160" t="s">
        <v>499</v>
      </c>
      <c r="B47" s="137" t="s">
        <v>428</v>
      </c>
      <c r="C47" s="164">
        <v>400</v>
      </c>
    </row>
    <row r="48" spans="1:6" s="121" customFormat="1" ht="15.75">
      <c r="A48" s="160" t="s">
        <v>500</v>
      </c>
      <c r="B48" s="137" t="s">
        <v>429</v>
      </c>
      <c r="C48" s="164">
        <v>800</v>
      </c>
    </row>
    <row r="49" spans="1:3" s="121" customFormat="1" ht="15.75">
      <c r="A49" s="160" t="s">
        <v>501</v>
      </c>
      <c r="B49" s="137" t="s">
        <v>693</v>
      </c>
      <c r="C49" s="143">
        <v>100</v>
      </c>
    </row>
    <row r="50" spans="1:3" s="121" customFormat="1" ht="15.75">
      <c r="A50" s="160" t="s">
        <v>502</v>
      </c>
      <c r="B50" s="144" t="s">
        <v>430</v>
      </c>
      <c r="C50" s="143">
        <v>300</v>
      </c>
    </row>
    <row r="51" spans="1:3" s="121" customFormat="1" ht="15.75">
      <c r="A51" s="160" t="s">
        <v>503</v>
      </c>
      <c r="B51" s="140" t="s">
        <v>431</v>
      </c>
      <c r="C51" s="143">
        <v>400</v>
      </c>
    </row>
    <row r="52" spans="1:3" s="121" customFormat="1" ht="15.75">
      <c r="A52" s="160" t="s">
        <v>504</v>
      </c>
      <c r="B52" s="140" t="s">
        <v>38</v>
      </c>
      <c r="C52" s="143">
        <v>50</v>
      </c>
    </row>
    <row r="53" spans="1:3" s="121" customFormat="1" ht="15.75">
      <c r="A53" s="160" t="s">
        <v>505</v>
      </c>
      <c r="B53" s="50" t="s">
        <v>161</v>
      </c>
      <c r="C53" s="80">
        <v>100</v>
      </c>
    </row>
    <row r="54" spans="1:3" s="121" customFormat="1" ht="31.5" customHeight="1">
      <c r="A54" s="160" t="s">
        <v>506</v>
      </c>
      <c r="B54" s="133" t="s">
        <v>690</v>
      </c>
      <c r="C54" s="143">
        <v>150</v>
      </c>
    </row>
    <row r="55" spans="1:3" s="121" customFormat="1" ht="15.75" customHeight="1">
      <c r="A55" s="160" t="s">
        <v>507</v>
      </c>
      <c r="B55" s="133" t="s">
        <v>411</v>
      </c>
      <c r="C55" s="143">
        <v>100</v>
      </c>
    </row>
    <row r="56" spans="1:3" s="121" customFormat="1" ht="15.75">
      <c r="A56" s="160" t="s">
        <v>508</v>
      </c>
      <c r="B56" s="133" t="s">
        <v>432</v>
      </c>
      <c r="C56" s="143">
        <v>150</v>
      </c>
    </row>
    <row r="57" spans="1:3" s="121" customFormat="1" ht="15.75">
      <c r="A57" s="160" t="s">
        <v>509</v>
      </c>
      <c r="B57" s="133" t="s">
        <v>433</v>
      </c>
      <c r="C57" s="143">
        <v>150</v>
      </c>
    </row>
    <row r="58" spans="1:3" s="121" customFormat="1" ht="15.75">
      <c r="A58" s="160" t="s">
        <v>510</v>
      </c>
      <c r="B58" s="141" t="s">
        <v>434</v>
      </c>
      <c r="C58" s="145">
        <v>1700</v>
      </c>
    </row>
    <row r="59" spans="1:3" s="121" customFormat="1" ht="15.75">
      <c r="A59" s="160" t="s">
        <v>511</v>
      </c>
      <c r="B59" s="137" t="s">
        <v>435</v>
      </c>
      <c r="C59" s="145">
        <v>350</v>
      </c>
    </row>
    <row r="60" spans="1:3" s="121" customFormat="1" ht="15.75">
      <c r="A60" s="160" t="s">
        <v>512</v>
      </c>
      <c r="B60" s="137" t="s">
        <v>436</v>
      </c>
      <c r="C60" s="145">
        <v>350</v>
      </c>
    </row>
    <row r="61" spans="1:3" s="121" customFormat="1" ht="15.75">
      <c r="A61" s="160" t="s">
        <v>513</v>
      </c>
      <c r="B61" s="137" t="s">
        <v>437</v>
      </c>
      <c r="C61" s="145">
        <v>350</v>
      </c>
    </row>
    <row r="62" spans="1:3" s="121" customFormat="1" ht="15.75">
      <c r="A62" s="160" t="s">
        <v>514</v>
      </c>
      <c r="B62" s="137" t="s">
        <v>694</v>
      </c>
      <c r="C62" s="145">
        <v>1310</v>
      </c>
    </row>
    <row r="63" spans="1:3" s="121" customFormat="1" ht="15.75">
      <c r="A63" s="160" t="s">
        <v>515</v>
      </c>
      <c r="B63" s="137" t="s">
        <v>438</v>
      </c>
      <c r="C63" s="145">
        <v>2160</v>
      </c>
    </row>
    <row r="64" spans="1:3" s="121" customFormat="1" ht="15.75">
      <c r="A64" s="160" t="s">
        <v>516</v>
      </c>
      <c r="B64" s="137" t="s">
        <v>439</v>
      </c>
      <c r="C64" s="145">
        <v>520</v>
      </c>
    </row>
    <row r="65" spans="1:5" s="121" customFormat="1" ht="15.75">
      <c r="A65" s="160" t="s">
        <v>517</v>
      </c>
      <c r="B65" s="137" t="s">
        <v>440</v>
      </c>
      <c r="C65" s="145">
        <v>520</v>
      </c>
    </row>
    <row r="66" spans="1:5" s="121" customFormat="1" ht="15.75">
      <c r="A66" s="160" t="s">
        <v>518</v>
      </c>
      <c r="B66" s="146" t="s">
        <v>441</v>
      </c>
      <c r="C66" s="145">
        <v>520</v>
      </c>
    </row>
    <row r="67" spans="1:5" s="121" customFormat="1" ht="31.5">
      <c r="A67" s="160" t="s">
        <v>519</v>
      </c>
      <c r="B67" s="141" t="s">
        <v>442</v>
      </c>
      <c r="C67" s="145">
        <v>520</v>
      </c>
    </row>
    <row r="68" spans="1:5" s="121" customFormat="1" ht="15.75">
      <c r="A68" s="160" t="s">
        <v>520</v>
      </c>
      <c r="B68" s="147" t="s">
        <v>146</v>
      </c>
      <c r="C68" s="145">
        <v>520</v>
      </c>
    </row>
    <row r="69" spans="1:5" s="121" customFormat="1" ht="15.75" customHeight="1">
      <c r="A69" s="160" t="s">
        <v>521</v>
      </c>
      <c r="B69" s="133" t="s">
        <v>147</v>
      </c>
      <c r="C69" s="145">
        <v>520</v>
      </c>
    </row>
    <row r="70" spans="1:5" s="121" customFormat="1" ht="15.75">
      <c r="A70" s="160" t="s">
        <v>522</v>
      </c>
      <c r="B70" s="139" t="s">
        <v>148</v>
      </c>
      <c r="C70" s="145">
        <v>520</v>
      </c>
    </row>
    <row r="71" spans="1:5" ht="15.75">
      <c r="A71" s="160" t="s">
        <v>626</v>
      </c>
      <c r="B71" s="148" t="s">
        <v>443</v>
      </c>
      <c r="C71" s="149">
        <v>400</v>
      </c>
      <c r="D71" s="227"/>
      <c r="E71" s="228"/>
    </row>
    <row r="72" spans="1:5" ht="15.75">
      <c r="A72" s="160" t="s">
        <v>627</v>
      </c>
      <c r="B72" s="148" t="s">
        <v>444</v>
      </c>
      <c r="C72" s="149">
        <v>500</v>
      </c>
      <c r="D72" s="227"/>
      <c r="E72" s="228"/>
    </row>
    <row r="73" spans="1:5" ht="15.75">
      <c r="A73" s="160" t="s">
        <v>628</v>
      </c>
      <c r="B73" s="150" t="s">
        <v>103</v>
      </c>
      <c r="C73" s="145">
        <v>970</v>
      </c>
    </row>
    <row r="74" spans="1:5" ht="16.5" customHeight="1">
      <c r="A74" s="160" t="s">
        <v>629</v>
      </c>
      <c r="B74" s="151" t="s">
        <v>445</v>
      </c>
      <c r="C74" s="145">
        <v>11500</v>
      </c>
    </row>
    <row r="75" spans="1:5" ht="15.75">
      <c r="A75" s="160" t="s">
        <v>631</v>
      </c>
      <c r="B75" s="152" t="s">
        <v>446</v>
      </c>
      <c r="C75" s="145">
        <v>200</v>
      </c>
    </row>
    <row r="76" spans="1:5" ht="15.75">
      <c r="A76" s="160" t="s">
        <v>632</v>
      </c>
      <c r="B76" s="152" t="s">
        <v>447</v>
      </c>
      <c r="C76" s="145">
        <v>750</v>
      </c>
    </row>
    <row r="77" spans="1:5" ht="30.75" customHeight="1">
      <c r="A77" s="160" t="s">
        <v>633</v>
      </c>
      <c r="B77" s="153" t="s">
        <v>448</v>
      </c>
      <c r="C77" s="145">
        <v>500</v>
      </c>
    </row>
    <row r="78" spans="1:5" ht="15.75">
      <c r="A78" s="160" t="s">
        <v>634</v>
      </c>
      <c r="B78" s="154" t="s">
        <v>449</v>
      </c>
      <c r="C78" s="166">
        <v>650</v>
      </c>
    </row>
    <row r="79" spans="1:5" ht="15.75" customHeight="1">
      <c r="A79" s="160" t="s">
        <v>635</v>
      </c>
      <c r="B79" s="155" t="s">
        <v>450</v>
      </c>
      <c r="C79" s="145">
        <v>1000</v>
      </c>
    </row>
    <row r="80" spans="1:5" ht="31.5">
      <c r="A80" s="160" t="s">
        <v>636</v>
      </c>
      <c r="B80" s="154" t="s">
        <v>451</v>
      </c>
      <c r="C80" s="167">
        <v>700</v>
      </c>
    </row>
    <row r="81" spans="1:3" ht="15.75">
      <c r="A81" s="160" t="s">
        <v>637</v>
      </c>
      <c r="B81" s="155" t="s">
        <v>452</v>
      </c>
      <c r="C81" s="145">
        <v>350</v>
      </c>
    </row>
    <row r="82" spans="1:3" ht="31.5">
      <c r="A82" s="160" t="s">
        <v>638</v>
      </c>
      <c r="B82" s="153" t="s">
        <v>453</v>
      </c>
      <c r="C82" s="145">
        <v>600</v>
      </c>
    </row>
    <row r="83" spans="1:3" ht="15.75">
      <c r="A83" s="236" t="s">
        <v>695</v>
      </c>
      <c r="B83" s="37" t="s">
        <v>696</v>
      </c>
      <c r="C83" s="82">
        <v>100</v>
      </c>
    </row>
    <row r="84" spans="1:3" ht="15.75">
      <c r="A84" s="236" t="s">
        <v>697</v>
      </c>
      <c r="B84" s="37" t="s">
        <v>698</v>
      </c>
      <c r="C84" s="82">
        <v>115</v>
      </c>
    </row>
    <row r="85" spans="1:3" ht="15.75">
      <c r="A85" s="236" t="s">
        <v>699</v>
      </c>
      <c r="B85" s="37" t="s">
        <v>700</v>
      </c>
      <c r="C85" s="82">
        <v>130</v>
      </c>
    </row>
    <row r="86" spans="1:3" ht="16.5" thickBot="1">
      <c r="A86" s="237" t="s">
        <v>701</v>
      </c>
      <c r="B86" s="238" t="s">
        <v>702</v>
      </c>
      <c r="C86" s="88">
        <v>145</v>
      </c>
    </row>
  </sheetData>
  <mergeCells count="5">
    <mergeCell ref="A30:C30"/>
    <mergeCell ref="A3:A4"/>
    <mergeCell ref="B3:B4"/>
    <mergeCell ref="C3:C4"/>
    <mergeCell ref="A16:C16"/>
  </mergeCells>
  <pageMargins left="0.51181102362204722" right="0.19685039370078741" top="0.78740157480314965" bottom="0.39370078740157483" header="0.19685039370078741" footer="0.23622047244094491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20"/>
  <sheetViews>
    <sheetView zoomScale="115" zoomScaleNormal="115" workbookViewId="0"/>
  </sheetViews>
  <sheetFormatPr defaultRowHeight="15.75"/>
  <cols>
    <col min="1" max="1" width="19.5" style="3" customWidth="1"/>
    <col min="2" max="2" width="84" style="3" customWidth="1"/>
    <col min="3" max="3" width="11.83203125" style="3" customWidth="1"/>
    <col min="4" max="4" width="71.83203125" style="3" customWidth="1"/>
    <col min="5" max="256" width="9.33203125" style="3"/>
    <col min="257" max="257" width="13.33203125" style="3" customWidth="1"/>
    <col min="258" max="258" width="76.6640625" style="3" customWidth="1"/>
    <col min="259" max="259" width="11.83203125" style="3" customWidth="1"/>
    <col min="260" max="260" width="71.83203125" style="3" customWidth="1"/>
    <col min="261" max="512" width="9.33203125" style="3"/>
    <col min="513" max="513" width="13.33203125" style="3" customWidth="1"/>
    <col min="514" max="514" width="76.6640625" style="3" customWidth="1"/>
    <col min="515" max="515" width="11.83203125" style="3" customWidth="1"/>
    <col min="516" max="516" width="71.83203125" style="3" customWidth="1"/>
    <col min="517" max="768" width="9.33203125" style="3"/>
    <col min="769" max="769" width="13.33203125" style="3" customWidth="1"/>
    <col min="770" max="770" width="76.6640625" style="3" customWidth="1"/>
    <col min="771" max="771" width="11.83203125" style="3" customWidth="1"/>
    <col min="772" max="772" width="71.83203125" style="3" customWidth="1"/>
    <col min="773" max="1024" width="9.33203125" style="3"/>
    <col min="1025" max="1025" width="13.33203125" style="3" customWidth="1"/>
    <col min="1026" max="1026" width="76.6640625" style="3" customWidth="1"/>
    <col min="1027" max="1027" width="11.83203125" style="3" customWidth="1"/>
    <col min="1028" max="1028" width="71.83203125" style="3" customWidth="1"/>
    <col min="1029" max="1280" width="9.33203125" style="3"/>
    <col min="1281" max="1281" width="13.33203125" style="3" customWidth="1"/>
    <col min="1282" max="1282" width="76.6640625" style="3" customWidth="1"/>
    <col min="1283" max="1283" width="11.83203125" style="3" customWidth="1"/>
    <col min="1284" max="1284" width="71.83203125" style="3" customWidth="1"/>
    <col min="1285" max="1536" width="9.33203125" style="3"/>
    <col min="1537" max="1537" width="13.33203125" style="3" customWidth="1"/>
    <col min="1538" max="1538" width="76.6640625" style="3" customWidth="1"/>
    <col min="1539" max="1539" width="11.83203125" style="3" customWidth="1"/>
    <col min="1540" max="1540" width="71.83203125" style="3" customWidth="1"/>
    <col min="1541" max="1792" width="9.33203125" style="3"/>
    <col min="1793" max="1793" width="13.33203125" style="3" customWidth="1"/>
    <col min="1794" max="1794" width="76.6640625" style="3" customWidth="1"/>
    <col min="1795" max="1795" width="11.83203125" style="3" customWidth="1"/>
    <col min="1796" max="1796" width="71.83203125" style="3" customWidth="1"/>
    <col min="1797" max="2048" width="9.33203125" style="3"/>
    <col min="2049" max="2049" width="13.33203125" style="3" customWidth="1"/>
    <col min="2050" max="2050" width="76.6640625" style="3" customWidth="1"/>
    <col min="2051" max="2051" width="11.83203125" style="3" customWidth="1"/>
    <col min="2052" max="2052" width="71.83203125" style="3" customWidth="1"/>
    <col min="2053" max="2304" width="9.33203125" style="3"/>
    <col min="2305" max="2305" width="13.33203125" style="3" customWidth="1"/>
    <col min="2306" max="2306" width="76.6640625" style="3" customWidth="1"/>
    <col min="2307" max="2307" width="11.83203125" style="3" customWidth="1"/>
    <col min="2308" max="2308" width="71.83203125" style="3" customWidth="1"/>
    <col min="2309" max="2560" width="9.33203125" style="3"/>
    <col min="2561" max="2561" width="13.33203125" style="3" customWidth="1"/>
    <col min="2562" max="2562" width="76.6640625" style="3" customWidth="1"/>
    <col min="2563" max="2563" width="11.83203125" style="3" customWidth="1"/>
    <col min="2564" max="2564" width="71.83203125" style="3" customWidth="1"/>
    <col min="2565" max="2816" width="9.33203125" style="3"/>
    <col min="2817" max="2817" width="13.33203125" style="3" customWidth="1"/>
    <col min="2818" max="2818" width="76.6640625" style="3" customWidth="1"/>
    <col min="2819" max="2819" width="11.83203125" style="3" customWidth="1"/>
    <col min="2820" max="2820" width="71.83203125" style="3" customWidth="1"/>
    <col min="2821" max="3072" width="9.33203125" style="3"/>
    <col min="3073" max="3073" width="13.33203125" style="3" customWidth="1"/>
    <col min="3074" max="3074" width="76.6640625" style="3" customWidth="1"/>
    <col min="3075" max="3075" width="11.83203125" style="3" customWidth="1"/>
    <col min="3076" max="3076" width="71.83203125" style="3" customWidth="1"/>
    <col min="3077" max="3328" width="9.33203125" style="3"/>
    <col min="3329" max="3329" width="13.33203125" style="3" customWidth="1"/>
    <col min="3330" max="3330" width="76.6640625" style="3" customWidth="1"/>
    <col min="3331" max="3331" width="11.83203125" style="3" customWidth="1"/>
    <col min="3332" max="3332" width="71.83203125" style="3" customWidth="1"/>
    <col min="3333" max="3584" width="9.33203125" style="3"/>
    <col min="3585" max="3585" width="13.33203125" style="3" customWidth="1"/>
    <col min="3586" max="3586" width="76.6640625" style="3" customWidth="1"/>
    <col min="3587" max="3587" width="11.83203125" style="3" customWidth="1"/>
    <col min="3588" max="3588" width="71.83203125" style="3" customWidth="1"/>
    <col min="3589" max="3840" width="9.33203125" style="3"/>
    <col min="3841" max="3841" width="13.33203125" style="3" customWidth="1"/>
    <col min="3842" max="3842" width="76.6640625" style="3" customWidth="1"/>
    <col min="3843" max="3843" width="11.83203125" style="3" customWidth="1"/>
    <col min="3844" max="3844" width="71.83203125" style="3" customWidth="1"/>
    <col min="3845" max="4096" width="9.33203125" style="3"/>
    <col min="4097" max="4097" width="13.33203125" style="3" customWidth="1"/>
    <col min="4098" max="4098" width="76.6640625" style="3" customWidth="1"/>
    <col min="4099" max="4099" width="11.83203125" style="3" customWidth="1"/>
    <col min="4100" max="4100" width="71.83203125" style="3" customWidth="1"/>
    <col min="4101" max="4352" width="9.33203125" style="3"/>
    <col min="4353" max="4353" width="13.33203125" style="3" customWidth="1"/>
    <col min="4354" max="4354" width="76.6640625" style="3" customWidth="1"/>
    <col min="4355" max="4355" width="11.83203125" style="3" customWidth="1"/>
    <col min="4356" max="4356" width="71.83203125" style="3" customWidth="1"/>
    <col min="4357" max="4608" width="9.33203125" style="3"/>
    <col min="4609" max="4609" width="13.33203125" style="3" customWidth="1"/>
    <col min="4610" max="4610" width="76.6640625" style="3" customWidth="1"/>
    <col min="4611" max="4611" width="11.83203125" style="3" customWidth="1"/>
    <col min="4612" max="4612" width="71.83203125" style="3" customWidth="1"/>
    <col min="4613" max="4864" width="9.33203125" style="3"/>
    <col min="4865" max="4865" width="13.33203125" style="3" customWidth="1"/>
    <col min="4866" max="4866" width="76.6640625" style="3" customWidth="1"/>
    <col min="4867" max="4867" width="11.83203125" style="3" customWidth="1"/>
    <col min="4868" max="4868" width="71.83203125" style="3" customWidth="1"/>
    <col min="4869" max="5120" width="9.33203125" style="3"/>
    <col min="5121" max="5121" width="13.33203125" style="3" customWidth="1"/>
    <col min="5122" max="5122" width="76.6640625" style="3" customWidth="1"/>
    <col min="5123" max="5123" width="11.83203125" style="3" customWidth="1"/>
    <col min="5124" max="5124" width="71.83203125" style="3" customWidth="1"/>
    <col min="5125" max="5376" width="9.33203125" style="3"/>
    <col min="5377" max="5377" width="13.33203125" style="3" customWidth="1"/>
    <col min="5378" max="5378" width="76.6640625" style="3" customWidth="1"/>
    <col min="5379" max="5379" width="11.83203125" style="3" customWidth="1"/>
    <col min="5380" max="5380" width="71.83203125" style="3" customWidth="1"/>
    <col min="5381" max="5632" width="9.33203125" style="3"/>
    <col min="5633" max="5633" width="13.33203125" style="3" customWidth="1"/>
    <col min="5634" max="5634" width="76.6640625" style="3" customWidth="1"/>
    <col min="5635" max="5635" width="11.83203125" style="3" customWidth="1"/>
    <col min="5636" max="5636" width="71.83203125" style="3" customWidth="1"/>
    <col min="5637" max="5888" width="9.33203125" style="3"/>
    <col min="5889" max="5889" width="13.33203125" style="3" customWidth="1"/>
    <col min="5890" max="5890" width="76.6640625" style="3" customWidth="1"/>
    <col min="5891" max="5891" width="11.83203125" style="3" customWidth="1"/>
    <col min="5892" max="5892" width="71.83203125" style="3" customWidth="1"/>
    <col min="5893" max="6144" width="9.33203125" style="3"/>
    <col min="6145" max="6145" width="13.33203125" style="3" customWidth="1"/>
    <col min="6146" max="6146" width="76.6640625" style="3" customWidth="1"/>
    <col min="6147" max="6147" width="11.83203125" style="3" customWidth="1"/>
    <col min="6148" max="6148" width="71.83203125" style="3" customWidth="1"/>
    <col min="6149" max="6400" width="9.33203125" style="3"/>
    <col min="6401" max="6401" width="13.33203125" style="3" customWidth="1"/>
    <col min="6402" max="6402" width="76.6640625" style="3" customWidth="1"/>
    <col min="6403" max="6403" width="11.83203125" style="3" customWidth="1"/>
    <col min="6404" max="6404" width="71.83203125" style="3" customWidth="1"/>
    <col min="6405" max="6656" width="9.33203125" style="3"/>
    <col min="6657" max="6657" width="13.33203125" style="3" customWidth="1"/>
    <col min="6658" max="6658" width="76.6640625" style="3" customWidth="1"/>
    <col min="6659" max="6659" width="11.83203125" style="3" customWidth="1"/>
    <col min="6660" max="6660" width="71.83203125" style="3" customWidth="1"/>
    <col min="6661" max="6912" width="9.33203125" style="3"/>
    <col min="6913" max="6913" width="13.33203125" style="3" customWidth="1"/>
    <col min="6914" max="6914" width="76.6640625" style="3" customWidth="1"/>
    <col min="6915" max="6915" width="11.83203125" style="3" customWidth="1"/>
    <col min="6916" max="6916" width="71.83203125" style="3" customWidth="1"/>
    <col min="6917" max="7168" width="9.33203125" style="3"/>
    <col min="7169" max="7169" width="13.33203125" style="3" customWidth="1"/>
    <col min="7170" max="7170" width="76.6640625" style="3" customWidth="1"/>
    <col min="7171" max="7171" width="11.83203125" style="3" customWidth="1"/>
    <col min="7172" max="7172" width="71.83203125" style="3" customWidth="1"/>
    <col min="7173" max="7424" width="9.33203125" style="3"/>
    <col min="7425" max="7425" width="13.33203125" style="3" customWidth="1"/>
    <col min="7426" max="7426" width="76.6640625" style="3" customWidth="1"/>
    <col min="7427" max="7427" width="11.83203125" style="3" customWidth="1"/>
    <col min="7428" max="7428" width="71.83203125" style="3" customWidth="1"/>
    <col min="7429" max="7680" width="9.33203125" style="3"/>
    <col min="7681" max="7681" width="13.33203125" style="3" customWidth="1"/>
    <col min="7682" max="7682" width="76.6640625" style="3" customWidth="1"/>
    <col min="7683" max="7683" width="11.83203125" style="3" customWidth="1"/>
    <col min="7684" max="7684" width="71.83203125" style="3" customWidth="1"/>
    <col min="7685" max="7936" width="9.33203125" style="3"/>
    <col min="7937" max="7937" width="13.33203125" style="3" customWidth="1"/>
    <col min="7938" max="7938" width="76.6640625" style="3" customWidth="1"/>
    <col min="7939" max="7939" width="11.83203125" style="3" customWidth="1"/>
    <col min="7940" max="7940" width="71.83203125" style="3" customWidth="1"/>
    <col min="7941" max="8192" width="9.33203125" style="3"/>
    <col min="8193" max="8193" width="13.33203125" style="3" customWidth="1"/>
    <col min="8194" max="8194" width="76.6640625" style="3" customWidth="1"/>
    <col min="8195" max="8195" width="11.83203125" style="3" customWidth="1"/>
    <col min="8196" max="8196" width="71.83203125" style="3" customWidth="1"/>
    <col min="8197" max="8448" width="9.33203125" style="3"/>
    <col min="8449" max="8449" width="13.33203125" style="3" customWidth="1"/>
    <col min="8450" max="8450" width="76.6640625" style="3" customWidth="1"/>
    <col min="8451" max="8451" width="11.83203125" style="3" customWidth="1"/>
    <col min="8452" max="8452" width="71.83203125" style="3" customWidth="1"/>
    <col min="8453" max="8704" width="9.33203125" style="3"/>
    <col min="8705" max="8705" width="13.33203125" style="3" customWidth="1"/>
    <col min="8706" max="8706" width="76.6640625" style="3" customWidth="1"/>
    <col min="8707" max="8707" width="11.83203125" style="3" customWidth="1"/>
    <col min="8708" max="8708" width="71.83203125" style="3" customWidth="1"/>
    <col min="8709" max="8960" width="9.33203125" style="3"/>
    <col min="8961" max="8961" width="13.33203125" style="3" customWidth="1"/>
    <col min="8962" max="8962" width="76.6640625" style="3" customWidth="1"/>
    <col min="8963" max="8963" width="11.83203125" style="3" customWidth="1"/>
    <col min="8964" max="8964" width="71.83203125" style="3" customWidth="1"/>
    <col min="8965" max="9216" width="9.33203125" style="3"/>
    <col min="9217" max="9217" width="13.33203125" style="3" customWidth="1"/>
    <col min="9218" max="9218" width="76.6640625" style="3" customWidth="1"/>
    <col min="9219" max="9219" width="11.83203125" style="3" customWidth="1"/>
    <col min="9220" max="9220" width="71.83203125" style="3" customWidth="1"/>
    <col min="9221" max="9472" width="9.33203125" style="3"/>
    <col min="9473" max="9473" width="13.33203125" style="3" customWidth="1"/>
    <col min="9474" max="9474" width="76.6640625" style="3" customWidth="1"/>
    <col min="9475" max="9475" width="11.83203125" style="3" customWidth="1"/>
    <col min="9476" max="9476" width="71.83203125" style="3" customWidth="1"/>
    <col min="9477" max="9728" width="9.33203125" style="3"/>
    <col min="9729" max="9729" width="13.33203125" style="3" customWidth="1"/>
    <col min="9730" max="9730" width="76.6640625" style="3" customWidth="1"/>
    <col min="9731" max="9731" width="11.83203125" style="3" customWidth="1"/>
    <col min="9732" max="9732" width="71.83203125" style="3" customWidth="1"/>
    <col min="9733" max="9984" width="9.33203125" style="3"/>
    <col min="9985" max="9985" width="13.33203125" style="3" customWidth="1"/>
    <col min="9986" max="9986" width="76.6640625" style="3" customWidth="1"/>
    <col min="9987" max="9987" width="11.83203125" style="3" customWidth="1"/>
    <col min="9988" max="9988" width="71.83203125" style="3" customWidth="1"/>
    <col min="9989" max="10240" width="9.33203125" style="3"/>
    <col min="10241" max="10241" width="13.33203125" style="3" customWidth="1"/>
    <col min="10242" max="10242" width="76.6640625" style="3" customWidth="1"/>
    <col min="10243" max="10243" width="11.83203125" style="3" customWidth="1"/>
    <col min="10244" max="10244" width="71.83203125" style="3" customWidth="1"/>
    <col min="10245" max="10496" width="9.33203125" style="3"/>
    <col min="10497" max="10497" width="13.33203125" style="3" customWidth="1"/>
    <col min="10498" max="10498" width="76.6640625" style="3" customWidth="1"/>
    <col min="10499" max="10499" width="11.83203125" style="3" customWidth="1"/>
    <col min="10500" max="10500" width="71.83203125" style="3" customWidth="1"/>
    <col min="10501" max="10752" width="9.33203125" style="3"/>
    <col min="10753" max="10753" width="13.33203125" style="3" customWidth="1"/>
    <col min="10754" max="10754" width="76.6640625" style="3" customWidth="1"/>
    <col min="10755" max="10755" width="11.83203125" style="3" customWidth="1"/>
    <col min="10756" max="10756" width="71.83203125" style="3" customWidth="1"/>
    <col min="10757" max="11008" width="9.33203125" style="3"/>
    <col min="11009" max="11009" width="13.33203125" style="3" customWidth="1"/>
    <col min="11010" max="11010" width="76.6640625" style="3" customWidth="1"/>
    <col min="11011" max="11011" width="11.83203125" style="3" customWidth="1"/>
    <col min="11012" max="11012" width="71.83203125" style="3" customWidth="1"/>
    <col min="11013" max="11264" width="9.33203125" style="3"/>
    <col min="11265" max="11265" width="13.33203125" style="3" customWidth="1"/>
    <col min="11266" max="11266" width="76.6640625" style="3" customWidth="1"/>
    <col min="11267" max="11267" width="11.83203125" style="3" customWidth="1"/>
    <col min="11268" max="11268" width="71.83203125" style="3" customWidth="1"/>
    <col min="11269" max="11520" width="9.33203125" style="3"/>
    <col min="11521" max="11521" width="13.33203125" style="3" customWidth="1"/>
    <col min="11522" max="11522" width="76.6640625" style="3" customWidth="1"/>
    <col min="11523" max="11523" width="11.83203125" style="3" customWidth="1"/>
    <col min="11524" max="11524" width="71.83203125" style="3" customWidth="1"/>
    <col min="11525" max="11776" width="9.33203125" style="3"/>
    <col min="11777" max="11777" width="13.33203125" style="3" customWidth="1"/>
    <col min="11778" max="11778" width="76.6640625" style="3" customWidth="1"/>
    <col min="11779" max="11779" width="11.83203125" style="3" customWidth="1"/>
    <col min="11780" max="11780" width="71.83203125" style="3" customWidth="1"/>
    <col min="11781" max="12032" width="9.33203125" style="3"/>
    <col min="12033" max="12033" width="13.33203125" style="3" customWidth="1"/>
    <col min="12034" max="12034" width="76.6640625" style="3" customWidth="1"/>
    <col min="12035" max="12035" width="11.83203125" style="3" customWidth="1"/>
    <col min="12036" max="12036" width="71.83203125" style="3" customWidth="1"/>
    <col min="12037" max="12288" width="9.33203125" style="3"/>
    <col min="12289" max="12289" width="13.33203125" style="3" customWidth="1"/>
    <col min="12290" max="12290" width="76.6640625" style="3" customWidth="1"/>
    <col min="12291" max="12291" width="11.83203125" style="3" customWidth="1"/>
    <col min="12292" max="12292" width="71.83203125" style="3" customWidth="1"/>
    <col min="12293" max="12544" width="9.33203125" style="3"/>
    <col min="12545" max="12545" width="13.33203125" style="3" customWidth="1"/>
    <col min="12546" max="12546" width="76.6640625" style="3" customWidth="1"/>
    <col min="12547" max="12547" width="11.83203125" style="3" customWidth="1"/>
    <col min="12548" max="12548" width="71.83203125" style="3" customWidth="1"/>
    <col min="12549" max="12800" width="9.33203125" style="3"/>
    <col min="12801" max="12801" width="13.33203125" style="3" customWidth="1"/>
    <col min="12802" max="12802" width="76.6640625" style="3" customWidth="1"/>
    <col min="12803" max="12803" width="11.83203125" style="3" customWidth="1"/>
    <col min="12804" max="12804" width="71.83203125" style="3" customWidth="1"/>
    <col min="12805" max="13056" width="9.33203125" style="3"/>
    <col min="13057" max="13057" width="13.33203125" style="3" customWidth="1"/>
    <col min="13058" max="13058" width="76.6640625" style="3" customWidth="1"/>
    <col min="13059" max="13059" width="11.83203125" style="3" customWidth="1"/>
    <col min="13060" max="13060" width="71.83203125" style="3" customWidth="1"/>
    <col min="13061" max="13312" width="9.33203125" style="3"/>
    <col min="13313" max="13313" width="13.33203125" style="3" customWidth="1"/>
    <col min="13314" max="13314" width="76.6640625" style="3" customWidth="1"/>
    <col min="13315" max="13315" width="11.83203125" style="3" customWidth="1"/>
    <col min="13316" max="13316" width="71.83203125" style="3" customWidth="1"/>
    <col min="13317" max="13568" width="9.33203125" style="3"/>
    <col min="13569" max="13569" width="13.33203125" style="3" customWidth="1"/>
    <col min="13570" max="13570" width="76.6640625" style="3" customWidth="1"/>
    <col min="13571" max="13571" width="11.83203125" style="3" customWidth="1"/>
    <col min="13572" max="13572" width="71.83203125" style="3" customWidth="1"/>
    <col min="13573" max="13824" width="9.33203125" style="3"/>
    <col min="13825" max="13825" width="13.33203125" style="3" customWidth="1"/>
    <col min="13826" max="13826" width="76.6640625" style="3" customWidth="1"/>
    <col min="13827" max="13827" width="11.83203125" style="3" customWidth="1"/>
    <col min="13828" max="13828" width="71.83203125" style="3" customWidth="1"/>
    <col min="13829" max="14080" width="9.33203125" style="3"/>
    <col min="14081" max="14081" width="13.33203125" style="3" customWidth="1"/>
    <col min="14082" max="14082" width="76.6640625" style="3" customWidth="1"/>
    <col min="14083" max="14083" width="11.83203125" style="3" customWidth="1"/>
    <col min="14084" max="14084" width="71.83203125" style="3" customWidth="1"/>
    <col min="14085" max="14336" width="9.33203125" style="3"/>
    <col min="14337" max="14337" width="13.33203125" style="3" customWidth="1"/>
    <col min="14338" max="14338" width="76.6640625" style="3" customWidth="1"/>
    <col min="14339" max="14339" width="11.83203125" style="3" customWidth="1"/>
    <col min="14340" max="14340" width="71.83203125" style="3" customWidth="1"/>
    <col min="14341" max="14592" width="9.33203125" style="3"/>
    <col min="14593" max="14593" width="13.33203125" style="3" customWidth="1"/>
    <col min="14594" max="14594" width="76.6640625" style="3" customWidth="1"/>
    <col min="14595" max="14595" width="11.83203125" style="3" customWidth="1"/>
    <col min="14596" max="14596" width="71.83203125" style="3" customWidth="1"/>
    <col min="14597" max="14848" width="9.33203125" style="3"/>
    <col min="14849" max="14849" width="13.33203125" style="3" customWidth="1"/>
    <col min="14850" max="14850" width="76.6640625" style="3" customWidth="1"/>
    <col min="14851" max="14851" width="11.83203125" style="3" customWidth="1"/>
    <col min="14852" max="14852" width="71.83203125" style="3" customWidth="1"/>
    <col min="14853" max="15104" width="9.33203125" style="3"/>
    <col min="15105" max="15105" width="13.33203125" style="3" customWidth="1"/>
    <col min="15106" max="15106" width="76.6640625" style="3" customWidth="1"/>
    <col min="15107" max="15107" width="11.83203125" style="3" customWidth="1"/>
    <col min="15108" max="15108" width="71.83203125" style="3" customWidth="1"/>
    <col min="15109" max="15360" width="9.33203125" style="3"/>
    <col min="15361" max="15361" width="13.33203125" style="3" customWidth="1"/>
    <col min="15362" max="15362" width="76.6640625" style="3" customWidth="1"/>
    <col min="15363" max="15363" width="11.83203125" style="3" customWidth="1"/>
    <col min="15364" max="15364" width="71.83203125" style="3" customWidth="1"/>
    <col min="15365" max="15616" width="9.33203125" style="3"/>
    <col min="15617" max="15617" width="13.33203125" style="3" customWidth="1"/>
    <col min="15618" max="15618" width="76.6640625" style="3" customWidth="1"/>
    <col min="15619" max="15619" width="11.83203125" style="3" customWidth="1"/>
    <col min="15620" max="15620" width="71.83203125" style="3" customWidth="1"/>
    <col min="15621" max="15872" width="9.33203125" style="3"/>
    <col min="15873" max="15873" width="13.33203125" style="3" customWidth="1"/>
    <col min="15874" max="15874" width="76.6640625" style="3" customWidth="1"/>
    <col min="15875" max="15875" width="11.83203125" style="3" customWidth="1"/>
    <col min="15876" max="15876" width="71.83203125" style="3" customWidth="1"/>
    <col min="15877" max="16128" width="9.33203125" style="3"/>
    <col min="16129" max="16129" width="13.33203125" style="3" customWidth="1"/>
    <col min="16130" max="16130" width="76.6640625" style="3" customWidth="1"/>
    <col min="16131" max="16131" width="11.83203125" style="3" customWidth="1"/>
    <col min="16132" max="16132" width="71.83203125" style="3" customWidth="1"/>
    <col min="16133" max="16384" width="9.33203125" style="3"/>
  </cols>
  <sheetData>
    <row r="1" spans="1:4" ht="19.5">
      <c r="A1" s="172" t="s">
        <v>543</v>
      </c>
    </row>
    <row r="2" spans="1:4" ht="16.5" thickBot="1">
      <c r="A2" s="173"/>
    </row>
    <row r="3" spans="1:4" ht="16.5" thickBot="1">
      <c r="A3" s="174" t="s">
        <v>107</v>
      </c>
      <c r="B3" s="175"/>
      <c r="C3" s="175" t="s">
        <v>540</v>
      </c>
      <c r="D3" s="176"/>
    </row>
    <row r="4" spans="1:4">
      <c r="A4" s="177" t="s">
        <v>544</v>
      </c>
      <c r="B4" s="178" t="s">
        <v>541</v>
      </c>
      <c r="C4" s="179" t="s">
        <v>545</v>
      </c>
      <c r="D4" s="180" t="s">
        <v>167</v>
      </c>
    </row>
    <row r="5" spans="1:4">
      <c r="A5" s="181" t="s">
        <v>546</v>
      </c>
      <c r="B5" s="182" t="s">
        <v>542</v>
      </c>
      <c r="C5" s="183" t="s">
        <v>561</v>
      </c>
      <c r="D5" s="184" t="s">
        <v>44</v>
      </c>
    </row>
    <row r="6" spans="1:4" ht="31.5">
      <c r="A6" s="192" t="s">
        <v>554</v>
      </c>
      <c r="B6" s="193" t="s">
        <v>124</v>
      </c>
      <c r="C6" s="258"/>
      <c r="D6" s="261" t="s">
        <v>560</v>
      </c>
    </row>
    <row r="7" spans="1:4">
      <c r="A7" s="192" t="s">
        <v>555</v>
      </c>
      <c r="B7" s="193" t="s">
        <v>125</v>
      </c>
      <c r="C7" s="259"/>
      <c r="D7" s="262"/>
    </row>
    <row r="8" spans="1:4" ht="31.5">
      <c r="A8" s="192" t="s">
        <v>556</v>
      </c>
      <c r="B8" s="193" t="s">
        <v>127</v>
      </c>
      <c r="C8" s="259"/>
      <c r="D8" s="262"/>
    </row>
    <row r="9" spans="1:4">
      <c r="A9" s="192" t="s">
        <v>557</v>
      </c>
      <c r="B9" s="193" t="s">
        <v>126</v>
      </c>
      <c r="C9" s="259"/>
      <c r="D9" s="262"/>
    </row>
    <row r="10" spans="1:4">
      <c r="A10" s="192" t="s">
        <v>558</v>
      </c>
      <c r="B10" s="194" t="s">
        <v>111</v>
      </c>
      <c r="C10" s="259"/>
      <c r="D10" s="262"/>
    </row>
    <row r="11" spans="1:4">
      <c r="A11" s="192" t="s">
        <v>559</v>
      </c>
      <c r="B11" s="194" t="s">
        <v>112</v>
      </c>
      <c r="C11" s="260"/>
      <c r="D11" s="263"/>
    </row>
    <row r="12" spans="1:4">
      <c r="A12" s="192" t="s">
        <v>688</v>
      </c>
      <c r="B12" s="194" t="s">
        <v>689</v>
      </c>
      <c r="C12" s="224"/>
      <c r="D12" s="225"/>
    </row>
    <row r="13" spans="1:4" ht="32.25" thickBot="1">
      <c r="A13" s="185" t="s">
        <v>562</v>
      </c>
      <c r="B13" s="186" t="s">
        <v>563</v>
      </c>
      <c r="C13" s="187" t="s">
        <v>564</v>
      </c>
      <c r="D13" s="188" t="s">
        <v>6</v>
      </c>
    </row>
    <row r="15" spans="1:4" ht="19.5">
      <c r="A15" s="172" t="s">
        <v>402</v>
      </c>
    </row>
    <row r="16" spans="1:4" ht="16.5" thickBot="1"/>
    <row r="17" spans="1:4" ht="16.5" thickBot="1">
      <c r="A17" s="174" t="s">
        <v>107</v>
      </c>
      <c r="B17" s="175"/>
      <c r="C17" s="195"/>
      <c r="D17" s="196"/>
    </row>
    <row r="18" spans="1:4">
      <c r="A18" s="189" t="s">
        <v>565</v>
      </c>
      <c r="B18" s="180" t="s">
        <v>566</v>
      </c>
      <c r="C18" s="197"/>
      <c r="D18" s="198"/>
    </row>
    <row r="19" spans="1:4">
      <c r="A19" s="190" t="s">
        <v>569</v>
      </c>
      <c r="B19" s="199" t="s">
        <v>567</v>
      </c>
      <c r="C19" s="197"/>
      <c r="D19" s="196"/>
    </row>
    <row r="20" spans="1:4" ht="16.5" thickBot="1">
      <c r="A20" s="200" t="s">
        <v>568</v>
      </c>
      <c r="B20" s="191" t="s">
        <v>542</v>
      </c>
      <c r="C20" s="197"/>
      <c r="D20" s="196"/>
    </row>
  </sheetData>
  <mergeCells count="2">
    <mergeCell ref="C6:C11"/>
    <mergeCell ref="D6:D11"/>
  </mergeCells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Содержание</vt:lpstr>
      <vt:lpstr>Проф.осмотры</vt:lpstr>
      <vt:lpstr>Отделения_поликлиники</vt:lpstr>
      <vt:lpstr>ХО 4</vt:lpstr>
      <vt:lpstr>справка по прейскуранту</vt:lpstr>
      <vt:lpstr>Отделения_поликлиники!Область_печати</vt:lpstr>
      <vt:lpstr>Проф.осмотры!Область_печати</vt:lpstr>
      <vt:lpstr>Содержание!Область_печати</vt:lpstr>
      <vt:lpstr>'ХО 4'!Область_печати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2018-01-04T06:13:13Z</cp:lastPrinted>
  <dcterms:created xsi:type="dcterms:W3CDTF">2005-03-14T03:48:49Z</dcterms:created>
  <dcterms:modified xsi:type="dcterms:W3CDTF">2018-09-25T04:56:57Z</dcterms:modified>
</cp:coreProperties>
</file>