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1"/>
  </bookViews>
  <sheets>
    <sheet name="Содержание" sheetId="2" r:id="rId1"/>
    <sheet name="КДЦ2020" sheetId="1" r:id="rId2"/>
  </sheets>
  <definedNames>
    <definedName name="_xlnm.Print_Area" localSheetId="1">КДЦ2020!$A$1:$C$649</definedName>
    <definedName name="_xlnm.Print_Area" localSheetId="0">Содержание!$A$1:$B$42</definedName>
  </definedNames>
  <calcPr calcId="124519"/>
</workbook>
</file>

<file path=xl/calcChain.xml><?xml version="1.0" encoding="utf-8"?>
<calcChain xmlns="http://schemas.openxmlformats.org/spreadsheetml/2006/main">
  <c r="B36" i="2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C507" i="1" l="1"/>
</calcChain>
</file>

<file path=xl/sharedStrings.xml><?xml version="1.0" encoding="utf-8"?>
<sst xmlns="http://schemas.openxmlformats.org/spreadsheetml/2006/main" count="1187" uniqueCount="989">
  <si>
    <t>ГБУЗ "Областная клиническая больница № 3"</t>
  </si>
  <si>
    <t>5.1</t>
  </si>
  <si>
    <t>Хирургический кабинет</t>
  </si>
  <si>
    <t xml:space="preserve"> Шифр
услуги</t>
  </si>
  <si>
    <t>Наименование услуги</t>
  </si>
  <si>
    <t>Цена,
руб.</t>
  </si>
  <si>
    <t>5.1.1</t>
  </si>
  <si>
    <t>Консультативный прием врача высшей квалификац.категории, зав.отделением (первичный)</t>
  </si>
  <si>
    <t>5.1.2</t>
  </si>
  <si>
    <t>Консультативный прием врача доцента, к.м.н., д.м.н. (первичный)</t>
  </si>
  <si>
    <t>5.1.3</t>
  </si>
  <si>
    <t>Консультативный прием врача высшей квалификац.категории, зав.отделением (повторный)</t>
  </si>
  <si>
    <t>5.1.4</t>
  </si>
  <si>
    <t>Консультативный прием врача доцента, к.м.н., д.м.н. (повторный)</t>
  </si>
  <si>
    <t>5.1.5</t>
  </si>
  <si>
    <t>Консультативный прием врача (первичный)</t>
  </si>
  <si>
    <t>5.1.6</t>
  </si>
  <si>
    <t>Консультативный прием врача (повторный)</t>
  </si>
  <si>
    <t>5.2</t>
  </si>
  <si>
    <t>Оториноларингологический кабинет</t>
  </si>
  <si>
    <t>5.2.1</t>
  </si>
  <si>
    <t>5.2.2</t>
  </si>
  <si>
    <t>5.2.3</t>
  </si>
  <si>
    <t>5.2.4</t>
  </si>
  <si>
    <t>5.2.5</t>
  </si>
  <si>
    <t>5.2.6</t>
  </si>
  <si>
    <t>5.3</t>
  </si>
  <si>
    <t>Гастроэнтерологический кабинет</t>
  </si>
  <si>
    <t>5.3.1</t>
  </si>
  <si>
    <t>5.3.2</t>
  </si>
  <si>
    <t>5.3.3</t>
  </si>
  <si>
    <t>5.3.4</t>
  </si>
  <si>
    <t>5.3.5</t>
  </si>
  <si>
    <t>5.3.6</t>
  </si>
  <si>
    <t>5.4</t>
  </si>
  <si>
    <t xml:space="preserve">Урологический центр </t>
  </si>
  <si>
    <t>5.4.1</t>
  </si>
  <si>
    <t>5.4.2</t>
  </si>
  <si>
    <t>5.4.3</t>
  </si>
  <si>
    <t>5.4.4</t>
  </si>
  <si>
    <t>5.4.5</t>
  </si>
  <si>
    <t>5.4.6</t>
  </si>
  <si>
    <t>Биопсии:</t>
  </si>
  <si>
    <t>5.4.7.1</t>
  </si>
  <si>
    <t>Биопсия яичка</t>
  </si>
  <si>
    <t>5.4.7.2</t>
  </si>
  <si>
    <t>Трансректальная биопсия предстательной железы под ультразвуковой навигацией (без стоимости гистологии)</t>
  </si>
  <si>
    <t>5.4.7.3</t>
  </si>
  <si>
    <t>Биопсия полового члена</t>
  </si>
  <si>
    <t>5.4.7.4</t>
  </si>
  <si>
    <t>Биопсия образований из наружного отверстия уретры</t>
  </si>
  <si>
    <t>5.4.7.5</t>
  </si>
  <si>
    <t>Взятие биопсии образования со стенки мочевого пузыря во время цистоскопии без учета гистологического исследования (щипковая биопсия) прибавляется к стоимости цистоскопии</t>
  </si>
  <si>
    <t>5.4.7.6</t>
  </si>
  <si>
    <t>Удаление образований на половых органах до 5 шт</t>
  </si>
  <si>
    <t>Оперативные вмешательства:</t>
  </si>
  <si>
    <t>5.4.8.1</t>
  </si>
  <si>
    <t>Обрезание крайней плоти</t>
  </si>
  <si>
    <t>5.4.8.2</t>
  </si>
  <si>
    <t>Хирургическая стерилизация (перевязка семявыносящего протока)</t>
  </si>
  <si>
    <t>5.4.8.3</t>
  </si>
  <si>
    <t>Операция при водянке яичка</t>
  </si>
  <si>
    <t>5.4.8.4</t>
  </si>
  <si>
    <t>Троакарная цистостомия</t>
  </si>
  <si>
    <t>5.4.8.5</t>
  </si>
  <si>
    <t>Операция при Варикоцеле Мар Мара, сублингвинальная перевязка</t>
  </si>
  <si>
    <t>5.4.8.6</t>
  </si>
  <si>
    <t>Пластика уздечки полового члена</t>
  </si>
  <si>
    <t>Процедуры и манипуляции:</t>
  </si>
  <si>
    <t>5.4.9.1</t>
  </si>
  <si>
    <t>Катетеризация мочевого пузыря и выведение при острой задержке мочеиспускания с промыванием  катетером Нелатона</t>
  </si>
  <si>
    <t>5.4.9.2</t>
  </si>
  <si>
    <t>Взятие мочи катетером (катетеризация мочевого пузыря и получение стерильного препарата мочи)</t>
  </si>
  <si>
    <t>5.4.9.3</t>
  </si>
  <si>
    <t>Удаление радиоволновым аппаратом образований из наружного отверстия уретры муж/жен</t>
  </si>
  <si>
    <t>5.4.9.4</t>
  </si>
  <si>
    <t>Инстилляция лекарства в мочевой пузырь/уретру по назначению врача</t>
  </si>
  <si>
    <t>5.4.9.5</t>
  </si>
  <si>
    <t>Замена цистостомы</t>
  </si>
  <si>
    <t>5.4.9.6</t>
  </si>
  <si>
    <t>Взятие уретрального мазка для микроскопии</t>
  </si>
  <si>
    <t>5.4.9.7</t>
  </si>
  <si>
    <t>Получение секрета простаты для микроскопии</t>
  </si>
  <si>
    <t>5.4.9.8</t>
  </si>
  <si>
    <t>Массаж простаты (предстательной железы) с обезболиванием</t>
  </si>
  <si>
    <t>5.4.9.9</t>
  </si>
  <si>
    <t>Взятие секрета простаты</t>
  </si>
  <si>
    <t>5.4.9.10</t>
  </si>
  <si>
    <t>Иссечение новообразований кожи половых органов</t>
  </si>
  <si>
    <t>5.4.9.11</t>
  </si>
  <si>
    <t>Цистоскопия/ уретроскопия цифровая с помощью экспертной оптики с местным обезболиванием</t>
  </si>
  <si>
    <t>5.4.9.12</t>
  </si>
  <si>
    <t>Удаление мочеточникового катетера (стента) прибавляется к стоимости цистоскопии</t>
  </si>
  <si>
    <t>Прочие услуги:</t>
  </si>
  <si>
    <t>5.4.10</t>
  </si>
  <si>
    <t>Перевязка простая</t>
  </si>
  <si>
    <t>5.4.11</t>
  </si>
  <si>
    <t>Перевязка сложная</t>
  </si>
  <si>
    <t>5.4.12</t>
  </si>
  <si>
    <t>Снятие швов</t>
  </si>
  <si>
    <t>5.4.13</t>
  </si>
  <si>
    <t>Внутримышечная, подкожная инъекции</t>
  </si>
  <si>
    <t>5.4.14</t>
  </si>
  <si>
    <t>Внутривенная инъекция</t>
  </si>
  <si>
    <t>5.4.15</t>
  </si>
  <si>
    <t>Внутривенная капельная инъекция</t>
  </si>
  <si>
    <t>5.4.16.1</t>
  </si>
  <si>
    <t>Забор анализа крови из вены в вакуум.систему (1 пробирка)</t>
  </si>
  <si>
    <t>5.4.16.2</t>
  </si>
  <si>
    <t>Забор анализа крови из вены в вакуум.систему (2 пробирки)</t>
  </si>
  <si>
    <t>5.4.16.3</t>
  </si>
  <si>
    <t>Забор анализа крови из вены в вакуум.систему (3 пробирки)</t>
  </si>
  <si>
    <t>5.4.16.4</t>
  </si>
  <si>
    <t>Забор анализа крови из вены в вакуум.систему (4 пробирки)</t>
  </si>
  <si>
    <t>5.4.17</t>
  </si>
  <si>
    <t>Обзорная + экскреторная урография с ультравистом</t>
  </si>
  <si>
    <t>5.4.18</t>
  </si>
  <si>
    <t>Уретрография с тразографом</t>
  </si>
  <si>
    <t>5.4.19</t>
  </si>
  <si>
    <t>УЗИ мочевого пузыря</t>
  </si>
  <si>
    <t>5.4.20</t>
  </si>
  <si>
    <t>Проведение внутривенной анестезии (до 30 мин.)</t>
  </si>
  <si>
    <t>5.4.21</t>
  </si>
  <si>
    <t>Проведение внутривенной анестезии (до 1 часа)</t>
  </si>
  <si>
    <t>5.4.22</t>
  </si>
  <si>
    <t>Пребывание в палате дневного стационара до 3х часов (в т.ч.НДС)</t>
  </si>
  <si>
    <t>5.4.23</t>
  </si>
  <si>
    <t xml:space="preserve">УЗИ предстат.железы и мочевого пузыря (комплексно) </t>
  </si>
  <si>
    <t>5.5</t>
  </si>
  <si>
    <t>Гинекологический кабинет</t>
  </si>
  <si>
    <t>5.5.1</t>
  </si>
  <si>
    <t>5.5.2</t>
  </si>
  <si>
    <t>5.5.3</t>
  </si>
  <si>
    <t>5.5.4</t>
  </si>
  <si>
    <t>5.5.5</t>
  </si>
  <si>
    <t>5.5.6</t>
  </si>
  <si>
    <t>5.6</t>
  </si>
  <si>
    <t>Неврологический кабинет</t>
  </si>
  <si>
    <t>5.6.1</t>
  </si>
  <si>
    <t>5.6.2</t>
  </si>
  <si>
    <t>5.6.3</t>
  </si>
  <si>
    <t>5.6.4</t>
  </si>
  <si>
    <t>5.6.5</t>
  </si>
  <si>
    <t>5.6.6</t>
  </si>
  <si>
    <t>5.7</t>
  </si>
  <si>
    <t>Кардиологический кабинет</t>
  </si>
  <si>
    <t>5.7.1</t>
  </si>
  <si>
    <t>5.7.2</t>
  </si>
  <si>
    <t>5.7.3</t>
  </si>
  <si>
    <t>5.7.4</t>
  </si>
  <si>
    <t>5.7.5</t>
  </si>
  <si>
    <t>5.7.6</t>
  </si>
  <si>
    <t>5.8</t>
  </si>
  <si>
    <t>Процедурный кабинет</t>
  </si>
  <si>
    <t>5.8.1</t>
  </si>
  <si>
    <t>5.8.2</t>
  </si>
  <si>
    <t>Внутримышечная инъекция</t>
  </si>
  <si>
    <t>5.8.3</t>
  </si>
  <si>
    <t>Забор крови из вены</t>
  </si>
  <si>
    <t>5.9</t>
  </si>
  <si>
    <t>Пульмонологический центр</t>
  </si>
  <si>
    <t>5.9.1</t>
  </si>
  <si>
    <t>Консультативный прием зав.отделением врач-пульмонолог, профессор, ДМН, главный внештатный пульмонолог г.Челябинска Игнатова Г.Л. (первичный)</t>
  </si>
  <si>
    <t>5.9.2</t>
  </si>
  <si>
    <t>Консультативный прием зав.отделением врач-пульмонолог, профессор, ДМН,  главный внештатный пульмонолог г.Челябинска Игнатова Г.Л. (повторный)</t>
  </si>
  <si>
    <t>5.9.3</t>
  </si>
  <si>
    <t>Консультативный прием врач-пульмонолог, ДМН (первичный)</t>
  </si>
  <si>
    <t>5.9.4</t>
  </si>
  <si>
    <t>Консультативный прием врач-пульмонолог, ДМН (повторный)</t>
  </si>
  <si>
    <t>5.9.5</t>
  </si>
  <si>
    <t>Консультативный прием врач-пульмонолог, доцент КМН (первичный)</t>
  </si>
  <si>
    <t>5.9.6</t>
  </si>
  <si>
    <t>Консультативный прием врач-пульмонолог, доцент КМН (повторный)</t>
  </si>
  <si>
    <t>5.9.7</t>
  </si>
  <si>
    <t>Консультативный прием врач-пульмонолог (первичный)</t>
  </si>
  <si>
    <t xml:space="preserve"> </t>
  </si>
  <si>
    <t>5.9.8</t>
  </si>
  <si>
    <t>Консультативный прием врач-пульмонолог (повторный)</t>
  </si>
  <si>
    <t>5.9.9</t>
  </si>
  <si>
    <t>Бодиплетизмография</t>
  </si>
  <si>
    <t>5.9.10</t>
  </si>
  <si>
    <t>Бодиплетизмография с пробой</t>
  </si>
  <si>
    <t>5.9.11</t>
  </si>
  <si>
    <t>Спирография</t>
  </si>
  <si>
    <t>5.9.12</t>
  </si>
  <si>
    <t>Спирография с пробой</t>
  </si>
  <si>
    <t>5.10</t>
  </si>
  <si>
    <t>Отделение функциональной диагностики</t>
  </si>
  <si>
    <t>5.10.1</t>
  </si>
  <si>
    <t>Электрокардиограмма</t>
  </si>
  <si>
    <t>5.10.2</t>
  </si>
  <si>
    <t>Электрокардиограмма с нагрузкой</t>
  </si>
  <si>
    <t>5.10.3</t>
  </si>
  <si>
    <t>Медикаментозные ЭКГ пробы</t>
  </si>
  <si>
    <t>5.10.4</t>
  </si>
  <si>
    <t>Холодовая ЭКГ проба</t>
  </si>
  <si>
    <t>5.10.5</t>
  </si>
  <si>
    <t>Велоэргометрия</t>
  </si>
  <si>
    <t>5.10.6</t>
  </si>
  <si>
    <t>Эхокардиография с доплеровским анализом</t>
  </si>
  <si>
    <t>5.10.7</t>
  </si>
  <si>
    <t>Холтеровское мониторирование ЭКГ</t>
  </si>
  <si>
    <t>5.10.8</t>
  </si>
  <si>
    <t xml:space="preserve">Холтеровское мониторирование ЭКГ и АД </t>
  </si>
  <si>
    <t>5.10.9</t>
  </si>
  <si>
    <t xml:space="preserve">Холтеровское мониторирование АД </t>
  </si>
  <si>
    <t>5.10.10</t>
  </si>
  <si>
    <t>5.10.11</t>
  </si>
  <si>
    <t>Ультразвуковая доплерография (УЗДГ) с дуплексным сканированием:</t>
  </si>
  <si>
    <t>5.10.12.1</t>
  </si>
  <si>
    <t>ветвей дуги аорты</t>
  </si>
  <si>
    <t>5.10.12.2</t>
  </si>
  <si>
    <t>артерий верхних конечностей</t>
  </si>
  <si>
    <t>5.10.12.3</t>
  </si>
  <si>
    <t>артерий нижних конечностей</t>
  </si>
  <si>
    <t>5.10.12.4</t>
  </si>
  <si>
    <t>вен верхних конечностей</t>
  </si>
  <si>
    <t>5.10.12.5</t>
  </si>
  <si>
    <t>вен нижних конечностей (глубоких) "оборудование фирмы GE"</t>
  </si>
  <si>
    <t>5.10.12.6</t>
  </si>
  <si>
    <t xml:space="preserve">транскраниальных сосудов </t>
  </si>
  <si>
    <t>5.10.12.7</t>
  </si>
  <si>
    <t>вен нижних конечностей (глубоких, поверхностных, коммуникантных) "оборуд-е фирмы GE"</t>
  </si>
  <si>
    <t>5.10.12.8</t>
  </si>
  <si>
    <t>ветвей дуги аорты с целью исключения патологических сосудистых образ-ий (гемангиомы и др.)</t>
  </si>
  <si>
    <t>5.10.13</t>
  </si>
  <si>
    <t>Электроэргометрический тест на тредмиле</t>
  </si>
  <si>
    <t>5.11</t>
  </si>
  <si>
    <t>Эндоскопическое отделение</t>
  </si>
  <si>
    <t>5.11.1</t>
  </si>
  <si>
    <t>5.11.2</t>
  </si>
  <si>
    <t>5.11.3</t>
  </si>
  <si>
    <t>5.11.4</t>
  </si>
  <si>
    <t>5.11.5</t>
  </si>
  <si>
    <t>5.11.6</t>
  </si>
  <si>
    <t>5.11.7</t>
  </si>
  <si>
    <t>Диагностическая гастроскопия</t>
  </si>
  <si>
    <t>5.11.8</t>
  </si>
  <si>
    <t>Фибробронхоскопия</t>
  </si>
  <si>
    <t>5.11.9</t>
  </si>
  <si>
    <t>Видеофибробронхоскопия</t>
  </si>
  <si>
    <t>5.11.10</t>
  </si>
  <si>
    <t>Диагностическая колоноскопия</t>
  </si>
  <si>
    <t>5.11.11</t>
  </si>
  <si>
    <t>Диагностическая гастроскопия с наблюдением пациентов в палате после наркоза</t>
  </si>
  <si>
    <t>5.11.12</t>
  </si>
  <si>
    <t>Диагностическая колоноскопия с наблюдением пациентов в палате после наркоза</t>
  </si>
  <si>
    <t>5.11.13</t>
  </si>
  <si>
    <t>Видеофибробронхоскопия с наблюдением пациентов в палате после наркоза</t>
  </si>
  <si>
    <t>5.11.14</t>
  </si>
  <si>
    <t>Эндоскопическая полипэктомия (из желудка)</t>
  </si>
  <si>
    <t>5.11.15</t>
  </si>
  <si>
    <t>Полипэктомия из толстой кишки 1 категории сложности (механическая, горячая биопсия, электрокоагуляция)</t>
  </si>
  <si>
    <t>5.11.16</t>
  </si>
  <si>
    <t>Полипэктомия из толстой кишки 2 категории сложности (горячая биопсия, электрокоагуляция, электроэксцизия+инъецирование)</t>
  </si>
  <si>
    <t>5.11.17</t>
  </si>
  <si>
    <t>5.11.18</t>
  </si>
  <si>
    <t>5.11.19</t>
  </si>
  <si>
    <t>Динамическое наблюдение пациента врачом после проведения анестезии</t>
  </si>
  <si>
    <t>5.12</t>
  </si>
  <si>
    <t>Кабинет ультразвуковых исследований (УЗИ)</t>
  </si>
  <si>
    <t>Ультразвуковые исследования:</t>
  </si>
  <si>
    <t>5.12.1.1</t>
  </si>
  <si>
    <t>УЗИ органов брюшной полости (печень,желчный пуз.,подж.железа,селезёнка)</t>
  </si>
  <si>
    <t>5.12.1.2</t>
  </si>
  <si>
    <t xml:space="preserve">УЗИ печени и желчного пузыря </t>
  </si>
  <si>
    <t>5.12.1.3</t>
  </si>
  <si>
    <t xml:space="preserve">УЗИ желчного пузыря с определением функции </t>
  </si>
  <si>
    <t>5.12.1.4</t>
  </si>
  <si>
    <t xml:space="preserve">УЗИ почек </t>
  </si>
  <si>
    <t>5.12.1.5</t>
  </si>
  <si>
    <t xml:space="preserve">УЗИ мочевого пузыря </t>
  </si>
  <si>
    <t>5.12.1.6</t>
  </si>
  <si>
    <t>5.12.1.7</t>
  </si>
  <si>
    <t xml:space="preserve">УЗИ молочных желез </t>
  </si>
  <si>
    <t>5.12.1.8</t>
  </si>
  <si>
    <t xml:space="preserve">УЗИ щитовидной железы </t>
  </si>
  <si>
    <t>5.12.1.9</t>
  </si>
  <si>
    <t>УЗИ органов брюшной полости и почек (комплексно)</t>
  </si>
  <si>
    <t>5.12.1.10</t>
  </si>
  <si>
    <t xml:space="preserve">УЗИ органов малого таза </t>
  </si>
  <si>
    <t>5.12.1.11</t>
  </si>
  <si>
    <t xml:space="preserve">УЗИ органов малого таза при беременности малого срока </t>
  </si>
  <si>
    <t>5.12.1.12</t>
  </si>
  <si>
    <t xml:space="preserve">УЗИ органов малого таза при беременности большого срока с осмотром органов плода </t>
  </si>
  <si>
    <t>5.12.1.13</t>
  </si>
  <si>
    <t xml:space="preserve">УЗИ печени, желчного пузыря и поджелудочной железы </t>
  </si>
  <si>
    <t>5.12.1.14</t>
  </si>
  <si>
    <t>УЗИ мошонки</t>
  </si>
  <si>
    <t>5.12.1.15</t>
  </si>
  <si>
    <t xml:space="preserve">УЗИ мягких тканей </t>
  </si>
  <si>
    <t>5.12.1.16</t>
  </si>
  <si>
    <t xml:space="preserve">УЗИ лимфатических узлов </t>
  </si>
  <si>
    <t>5.12.1.17</t>
  </si>
  <si>
    <t>УЗИ слюнных желез</t>
  </si>
  <si>
    <t>5.12.1.18</t>
  </si>
  <si>
    <t xml:space="preserve">УЗИ мягких тканей опорно-двигательного аппарата </t>
  </si>
  <si>
    <t>5.12.1.19</t>
  </si>
  <si>
    <t>Трансректальное ультразвуковое исследование предстательной железы (ТРУЗИ)</t>
  </si>
  <si>
    <t>5.12.2.1</t>
  </si>
  <si>
    <t>5.12.2.2</t>
  </si>
  <si>
    <t>5.12.2.3</t>
  </si>
  <si>
    <t>5.12.2.4</t>
  </si>
  <si>
    <t>5.12.2.5</t>
  </si>
  <si>
    <t>вен нижних конечностей (глубоких)</t>
  </si>
  <si>
    <t>5.12.2.6</t>
  </si>
  <si>
    <t>транскраниальный доплер</t>
  </si>
  <si>
    <t>5.12.2.7</t>
  </si>
  <si>
    <t>вен нижних конечностей (глубоких, поверхностных, коммуникативных)</t>
  </si>
  <si>
    <t>5.12.2.8</t>
  </si>
  <si>
    <t>ветвей дуги аорты с целью исключения паталогических сосудистых образ-ий (гемангиомы и др.)</t>
  </si>
  <si>
    <t>5.12.3</t>
  </si>
  <si>
    <t>5.12.4</t>
  </si>
  <si>
    <t>5.12.5</t>
  </si>
  <si>
    <t>Доплерография брюшного отдела аорты и подвздошных артерий</t>
  </si>
  <si>
    <t>5.12.6</t>
  </si>
  <si>
    <t>Доплерография мезентериальных сосудов</t>
  </si>
  <si>
    <t>5.12.7</t>
  </si>
  <si>
    <t>Доплерография нижней полой вены и подвздошно-бедренных сегментов</t>
  </si>
  <si>
    <t>5.12.8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</si>
  <si>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</si>
  <si>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5.12.9</t>
  </si>
  <si>
    <t>Доплерография брюшного отдела аорты</t>
  </si>
  <si>
    <t>5.12.10</t>
  </si>
  <si>
    <t xml:space="preserve">Доплерография почечных артерий, аорты в комплексе с осмотром почек и надпочечников </t>
  </si>
  <si>
    <t>5.13</t>
  </si>
  <si>
    <t>Отделение лучевой диагностики</t>
  </si>
  <si>
    <t xml:space="preserve"> Шифр услуги</t>
  </si>
  <si>
    <t>5.13.1</t>
  </si>
  <si>
    <t>Рентгенография черепа 2-х проекции</t>
  </si>
  <si>
    <t>5.13.2</t>
  </si>
  <si>
    <t>Рентгенография черепа в задней полуаксиальной проекции (ЗПА) или в задней аксиальной проекции</t>
  </si>
  <si>
    <t>5.13.3</t>
  </si>
  <si>
    <t>Рентгенография грудной клетки 1 проекция (ФОГ)</t>
  </si>
  <si>
    <t>5.13.4</t>
  </si>
  <si>
    <t>Рентгенография грудной клетки в 2х проекциях (ФОГ)</t>
  </si>
  <si>
    <t>5.13.5</t>
  </si>
  <si>
    <t>Рентгенография C1 ч/з рот</t>
  </si>
  <si>
    <t>5.13.6</t>
  </si>
  <si>
    <t>Рентгенография брюшной полости</t>
  </si>
  <si>
    <t>5.13.7</t>
  </si>
  <si>
    <t>Рентгенография шейного отдела позвоночника с функциональными пробами</t>
  </si>
  <si>
    <t>5.13.8</t>
  </si>
  <si>
    <t>Рентгенография грудного отдела позвоночника (ГОП) в 2-х проекциях</t>
  </si>
  <si>
    <t>5.13.9</t>
  </si>
  <si>
    <t>Рентгенография поясничного отдела позвоночника (ПОП) в 2-х проекциях</t>
  </si>
  <si>
    <t>5.13.10</t>
  </si>
  <si>
    <t>Рентгенография крестцово-подвздошного сочленения</t>
  </si>
  <si>
    <t>5.13.11</t>
  </si>
  <si>
    <t>Рентгенография таза</t>
  </si>
  <si>
    <t>5.13.12</t>
  </si>
  <si>
    <t>Рентгенография тазобедренных суставов в 2-х проекциях</t>
  </si>
  <si>
    <t>5.13.13</t>
  </si>
  <si>
    <t>Рентгенография плечевого сустава, ключицы в 1-ой проекции</t>
  </si>
  <si>
    <t>5.13.14</t>
  </si>
  <si>
    <t>Рентгенография локтевого сустава в 2-х проекциях</t>
  </si>
  <si>
    <t>5.13.15</t>
  </si>
  <si>
    <t>Рентгенография лучезапястного сустава в 2-х проекциях</t>
  </si>
  <si>
    <t>5.13.16</t>
  </si>
  <si>
    <t>Рентгенография кистей в 2-х проекциях</t>
  </si>
  <si>
    <t>5.13.17</t>
  </si>
  <si>
    <t>Рентгенография ребер 1/2 гр.клетки</t>
  </si>
  <si>
    <t>5.13.18</t>
  </si>
  <si>
    <t>Рентгенография коленного сустава в 2-х проекциях</t>
  </si>
  <si>
    <t>5.13.19</t>
  </si>
  <si>
    <t>Рентгенография голеностопного сустава в 2-х проекциях</t>
  </si>
  <si>
    <t>5.13.20</t>
  </si>
  <si>
    <t>Рентгенография стопы в 1-ой проекции</t>
  </si>
  <si>
    <t>5.13.21</t>
  </si>
  <si>
    <t>Рентгенография стопы в 2-х проекциях</t>
  </si>
  <si>
    <t>5.13.22</t>
  </si>
  <si>
    <t>Рентгенография височно-нижнечелюстных суставов с функциональными пробами</t>
  </si>
  <si>
    <t>5.13.23</t>
  </si>
  <si>
    <t>Рентгенография поясничный отдела позвоночника с функциональными пробами</t>
  </si>
  <si>
    <t>5.13.24</t>
  </si>
  <si>
    <t>Рентгенография трубчатых костей в 2-х проекциях (фас+боковая)</t>
  </si>
  <si>
    <t>5.13.25</t>
  </si>
  <si>
    <t>Рентгенография органов грудной клетки в 2-х проекциях (прямая+боковая)</t>
  </si>
  <si>
    <t>5.13.26</t>
  </si>
  <si>
    <t>Рентгенография органов грудной клетки в 3-х проекциях (прямая+обе боковые)</t>
  </si>
  <si>
    <t>5.13.27</t>
  </si>
  <si>
    <t>Рентгенография черепа в передней полуаксиальной проекции (ППА), скуловая кость или придаточные пазухи носа (ППН)</t>
  </si>
  <si>
    <t>5.13.28</t>
  </si>
  <si>
    <t>Рентгенография шейного отдела позвоночника (ШОП) в 2-х проекциях</t>
  </si>
  <si>
    <t>5.13.29</t>
  </si>
  <si>
    <t>Спец укладки (Шюллер, Майер, Стенверс, Резе)</t>
  </si>
  <si>
    <t>5.13.30</t>
  </si>
  <si>
    <t>Томография органов грудной клетки в 1-ой проекции (прямой)</t>
  </si>
  <si>
    <t>5.13.31</t>
  </si>
  <si>
    <t>Томография гортани</t>
  </si>
  <si>
    <t>5.13.32</t>
  </si>
  <si>
    <t>Томография нижне-челюстных суставов</t>
  </si>
  <si>
    <t>5.13.33</t>
  </si>
  <si>
    <t>Рентгеноденситометрия</t>
  </si>
  <si>
    <t>5.13.34</t>
  </si>
  <si>
    <t>Рентгеноскопия желудка, 12 п.кишки</t>
  </si>
  <si>
    <t>5.13.35</t>
  </si>
  <si>
    <t>Ирригоскопия</t>
  </si>
  <si>
    <t>5.13.36</t>
  </si>
  <si>
    <t>Обзорная урография (рентгенография мочевой системы)</t>
  </si>
  <si>
    <t>5.13.37</t>
  </si>
  <si>
    <t>Обзорная + экскреторная урография с Ультравистом</t>
  </si>
  <si>
    <t>5.13.38</t>
  </si>
  <si>
    <t>Уретрография с Урографином</t>
  </si>
  <si>
    <t>5.13.39</t>
  </si>
  <si>
    <t>Маммография 1 молочной железы</t>
  </si>
  <si>
    <t>5.13.40</t>
  </si>
  <si>
    <t>Маммография 2 молочных желез</t>
  </si>
  <si>
    <t>5.13.41</t>
  </si>
  <si>
    <t>Описание 1-го представленного снимка</t>
  </si>
  <si>
    <t>5.13.42</t>
  </si>
  <si>
    <t>Запись исследования на CD-R</t>
  </si>
  <si>
    <t>5.13.43</t>
  </si>
  <si>
    <t>Дубликат (копия) термографической пленки (Формат 20*25см)</t>
  </si>
  <si>
    <t>5.13.44</t>
  </si>
  <si>
    <t>Дубликат (копия) термографической пленки (Формат 35*43см)</t>
  </si>
  <si>
    <t>5.13.45</t>
  </si>
  <si>
    <t>Рентгенография грудной клетки в 3-х проекциях (ФОГ грудной клетки)</t>
  </si>
  <si>
    <t>5.13.46</t>
  </si>
  <si>
    <t xml:space="preserve">Рентгенография 2х стоп в 1 проекции </t>
  </si>
  <si>
    <t>5.13.47</t>
  </si>
  <si>
    <t>Рентгенография 2х стоп в 2х проекциях</t>
  </si>
  <si>
    <t>5.13.48</t>
  </si>
  <si>
    <t>Рентгенография кистей в 1-й проекции</t>
  </si>
  <si>
    <t>5.13.49</t>
  </si>
  <si>
    <t>Рентгенография придаточных пазух носа в 2х проекциях</t>
  </si>
  <si>
    <t>5.13.50</t>
  </si>
  <si>
    <t>Рентгенография пяточных костей в боковой проекции</t>
  </si>
  <si>
    <t>5.13.51</t>
  </si>
  <si>
    <t>Рентгенография тазобедренного сустава в 1ой проекции</t>
  </si>
  <si>
    <t>5.13.52</t>
  </si>
  <si>
    <t>Рентгенография органов грудной клетки в 1ой проекции</t>
  </si>
  <si>
    <t>5.13.53</t>
  </si>
  <si>
    <t>Рентгеноденситометрия 2х отделов</t>
  </si>
  <si>
    <t>5.13.54</t>
  </si>
  <si>
    <t>Томография костно-суставной системы (конечности, позвоночник)</t>
  </si>
  <si>
    <t>5.14</t>
  </si>
  <si>
    <t>Отделение рент.компьют. и магнитно-резонансной томографии</t>
  </si>
  <si>
    <t>Мультиспиральная компьютерная томография (МСКТ):</t>
  </si>
  <si>
    <t>5.14.1.1</t>
  </si>
  <si>
    <t>головного мозга</t>
  </si>
  <si>
    <t>5.14.1.2</t>
  </si>
  <si>
    <t>височных костей</t>
  </si>
  <si>
    <t>5.14.1.3</t>
  </si>
  <si>
    <t>лицевого черепа</t>
  </si>
  <si>
    <t>5.14.1.4</t>
  </si>
  <si>
    <t>брюшной полости и забрюшинного пространства</t>
  </si>
  <si>
    <t>5.14.1.5</t>
  </si>
  <si>
    <t>грудной клетки</t>
  </si>
  <si>
    <t>5.14.1.6</t>
  </si>
  <si>
    <t>позвоночника (один отдел)</t>
  </si>
  <si>
    <t>5.14.1.7</t>
  </si>
  <si>
    <t>костей конечностей (1 конечность)</t>
  </si>
  <si>
    <t>5.14.1.8</t>
  </si>
  <si>
    <t>мягких тканей</t>
  </si>
  <si>
    <t>5.14.1.9</t>
  </si>
  <si>
    <t>малого таза</t>
  </si>
  <si>
    <t>5.14.1.10</t>
  </si>
  <si>
    <t>придаточных пазух носа</t>
  </si>
  <si>
    <t>5.14.1.11</t>
  </si>
  <si>
    <t>крупных суставов (1 сустав)</t>
  </si>
  <si>
    <t>5.14.1.12</t>
  </si>
  <si>
    <t>брюшной полости</t>
  </si>
  <si>
    <t>5.14.1.13</t>
  </si>
  <si>
    <t>забрюшинного пространства</t>
  </si>
  <si>
    <t>Мультиспиральная компьютерная томография с контрастным усилением (МСКТ с КУ):</t>
  </si>
  <si>
    <t>5.14.2.1</t>
  </si>
  <si>
    <t>головного мозга с внутривенным введением (Ультравист)</t>
  </si>
  <si>
    <t>5.14.2.2</t>
  </si>
  <si>
    <t>головного мозга с болюсным введением (Оптирей)</t>
  </si>
  <si>
    <t>5.14.2.3</t>
  </si>
  <si>
    <t>5.14.2.4</t>
  </si>
  <si>
    <t>5.14.2.5</t>
  </si>
  <si>
    <t>5.14.2.6</t>
  </si>
  <si>
    <t>5.14.2.7</t>
  </si>
  <si>
    <t>5.14.2.8</t>
  </si>
  <si>
    <t>5.14.2.9</t>
  </si>
  <si>
    <t>ангиография</t>
  </si>
  <si>
    <t>5.14.2.10</t>
  </si>
  <si>
    <t>ангиография грудной аорты и ее ветвей</t>
  </si>
  <si>
    <t>5.14.2.11</t>
  </si>
  <si>
    <t>ангиография брюшной аорты и ее ветвей</t>
  </si>
  <si>
    <t>5.14.2.12</t>
  </si>
  <si>
    <t>ангиография артерий нижних конечностей</t>
  </si>
  <si>
    <t>5.14.2.13</t>
  </si>
  <si>
    <t>при тромбоэмболии легочной артерии (ТЭЛА)</t>
  </si>
  <si>
    <t>5.14.2.14</t>
  </si>
  <si>
    <t>5.14.2.15</t>
  </si>
  <si>
    <t>5.14.2.16</t>
  </si>
  <si>
    <t>Магнитно-резонансная томография (МРТ):</t>
  </si>
  <si>
    <t>5.14.3.1</t>
  </si>
  <si>
    <t>5.14.3.2</t>
  </si>
  <si>
    <t>5.14.3.3</t>
  </si>
  <si>
    <t>5.14.3.4</t>
  </si>
  <si>
    <t>суставов (1 сустав)</t>
  </si>
  <si>
    <t>5.14.3.5</t>
  </si>
  <si>
    <t>5.14.3.6</t>
  </si>
  <si>
    <t>5.14.3.7</t>
  </si>
  <si>
    <t>5.14.3.8</t>
  </si>
  <si>
    <t>холангиография</t>
  </si>
  <si>
    <t>5.14.3.9</t>
  </si>
  <si>
    <t>плода</t>
  </si>
  <si>
    <t>5.14.3.10</t>
  </si>
  <si>
    <t>гипофиза</t>
  </si>
  <si>
    <t>5.14.3.11</t>
  </si>
  <si>
    <t>5.14.3.12</t>
  </si>
  <si>
    <t>Магнитно-резонансная томография с контрастным усилением (МРТ с КУ):</t>
  </si>
  <si>
    <t>5.14.4.1</t>
  </si>
  <si>
    <t>5.14.4.2</t>
  </si>
  <si>
    <t>5.14.4.3</t>
  </si>
  <si>
    <t>5.14.4.4</t>
  </si>
  <si>
    <t>5.14.4.5</t>
  </si>
  <si>
    <t>5.14.4.6</t>
  </si>
  <si>
    <t>5.14.4.7</t>
  </si>
  <si>
    <t>5.14.4.8</t>
  </si>
  <si>
    <t xml:space="preserve">брюшной полости </t>
  </si>
  <si>
    <t>5.14.4.9</t>
  </si>
  <si>
    <t>5.14.5.1</t>
  </si>
  <si>
    <t>Магнитно-резонансная-ангиография</t>
  </si>
  <si>
    <t>5.14.5.2</t>
  </si>
  <si>
    <t>Магнитно-резонансная-миелография</t>
  </si>
  <si>
    <t>5.14.5.3</t>
  </si>
  <si>
    <t>Магнитно-резонансная-урография</t>
  </si>
  <si>
    <t>5.14.5.4</t>
  </si>
  <si>
    <t>Магнитно-резонансная-венография</t>
  </si>
  <si>
    <t>5.14.5.5</t>
  </si>
  <si>
    <t>Магнитно-резонансная-холангиография</t>
  </si>
  <si>
    <t>5.14.6.1</t>
  </si>
  <si>
    <t>Дубликат (копия) пленки с исследованием</t>
  </si>
  <si>
    <t>5.14.7.1</t>
  </si>
  <si>
    <t>Запись исследования на диск CD-R</t>
  </si>
  <si>
    <t>5.14.8.1</t>
  </si>
  <si>
    <t>Дополнительное контрастирование при исследовании (Ультравист)</t>
  </si>
  <si>
    <t>5.14.8.2</t>
  </si>
  <si>
    <t>Дополнительное контрастирование при исследовании (Гадовист)</t>
  </si>
  <si>
    <t>5.15</t>
  </si>
  <si>
    <t>Лаборатория клинико-диагностическая</t>
  </si>
  <si>
    <t>5.15.0.1</t>
  </si>
  <si>
    <t>Взятие крови из пальца</t>
  </si>
  <si>
    <t>5.15.0.2</t>
  </si>
  <si>
    <t>5.15.0.3</t>
  </si>
  <si>
    <t>5.15.0.4</t>
  </si>
  <si>
    <t>5.15.0.5</t>
  </si>
  <si>
    <t>5.15.1</t>
  </si>
  <si>
    <t xml:space="preserve"> Биохимические исследования</t>
  </si>
  <si>
    <t>5.15.1.1</t>
  </si>
  <si>
    <t>Креатинин (CREJ2)</t>
  </si>
  <si>
    <t>5.15.1.2</t>
  </si>
  <si>
    <t>Мочевина (UREL2)</t>
  </si>
  <si>
    <t>5.15.1.3</t>
  </si>
  <si>
    <t>Билирубин общий (BILTS)</t>
  </si>
  <si>
    <t>5.15.1.4</t>
  </si>
  <si>
    <t>Железо неорганическое(IRON2)</t>
  </si>
  <si>
    <t>5.15.1.5</t>
  </si>
  <si>
    <t>Холестерин (CHOL2)</t>
  </si>
  <si>
    <t>5.15.1.6</t>
  </si>
  <si>
    <t>Холестерин альфа-липопротеидов (HDLC3)</t>
  </si>
  <si>
    <t>5.15.1.7</t>
  </si>
  <si>
    <t>Триглицериды (TRIGL)</t>
  </si>
  <si>
    <t>5.15.1.8</t>
  </si>
  <si>
    <t>Глюкоза (GLUC3)</t>
  </si>
  <si>
    <t>5.15.1.9</t>
  </si>
  <si>
    <t>Глюкоза (капиллярная)</t>
  </si>
  <si>
    <t>5.15.1.10</t>
  </si>
  <si>
    <t>АСТ (ASTL)</t>
  </si>
  <si>
    <t>5.15.1.11</t>
  </si>
  <si>
    <t>АЛТ (ALTL)</t>
  </si>
  <si>
    <t>5.15.1.12</t>
  </si>
  <si>
    <t>Альфа-амилаза (AMYL2)</t>
  </si>
  <si>
    <t>5.15.1.13</t>
  </si>
  <si>
    <t>Щелочная фосфатаза (ALP2L)</t>
  </si>
  <si>
    <t>5.15.1.14</t>
  </si>
  <si>
    <t>КФК (CKL)</t>
  </si>
  <si>
    <t>5.15.1.15</t>
  </si>
  <si>
    <t>ЛДГ (LDHI2)</t>
  </si>
  <si>
    <t>5.15.1.16</t>
  </si>
  <si>
    <t>Белковые фракции</t>
  </si>
  <si>
    <t>5.15.1.17</t>
  </si>
  <si>
    <t>Электролиты (K-D, Na-D)</t>
  </si>
  <si>
    <t>5.15.1.18</t>
  </si>
  <si>
    <t>Прокальцитонин (PCT0)</t>
  </si>
  <si>
    <t>5.15.1.19</t>
  </si>
  <si>
    <t>Мочевая кислота (UA2)</t>
  </si>
  <si>
    <t>5.15.1.20</t>
  </si>
  <si>
    <t>Са - общий</t>
  </si>
  <si>
    <t>5.15.1.21</t>
  </si>
  <si>
    <t>Общий белок (TP2)</t>
  </si>
  <si>
    <t>5.15.1.22</t>
  </si>
  <si>
    <t>Проба Реберга</t>
  </si>
  <si>
    <t>5.15.1.23</t>
  </si>
  <si>
    <t>КФК-МВ (CKMBL)</t>
  </si>
  <si>
    <t>5.15.1.24</t>
  </si>
  <si>
    <t>γ-ГТФ (GGTI2)</t>
  </si>
  <si>
    <t>5.15.1.25</t>
  </si>
  <si>
    <t>Ферритин</t>
  </si>
  <si>
    <t>5.15.1.26</t>
  </si>
  <si>
    <t>Фосфор</t>
  </si>
  <si>
    <t>5.15.1.27</t>
  </si>
  <si>
    <t>С-реактивный белок ( CRPL2)</t>
  </si>
  <si>
    <t>5.15.1.28</t>
  </si>
  <si>
    <t>Липаза (LIPC)</t>
  </si>
  <si>
    <t>5.15.1.29</t>
  </si>
  <si>
    <t>Лактат</t>
  </si>
  <si>
    <t>5.15.1.30</t>
  </si>
  <si>
    <t>Гликгемоглобин (HB H2)</t>
  </si>
  <si>
    <t>5.15.1.31</t>
  </si>
  <si>
    <t>Микроальбумин (ALBU2)</t>
  </si>
  <si>
    <t>5.15.1.32</t>
  </si>
  <si>
    <t>Магний</t>
  </si>
  <si>
    <t>5.15.1.33</t>
  </si>
  <si>
    <t>Альбумин (ALB2)</t>
  </si>
  <si>
    <t>5.15.1.34</t>
  </si>
  <si>
    <t>Хлориды</t>
  </si>
  <si>
    <t>5.15.1.35</t>
  </si>
  <si>
    <t>Тропонин  (TNT STAT)</t>
  </si>
  <si>
    <t>5.15.1.36</t>
  </si>
  <si>
    <t>ОЖСС (UIBC)</t>
  </si>
  <si>
    <t>5.15.1.37</t>
  </si>
  <si>
    <t>С-пептид (C-PEPTID)</t>
  </si>
  <si>
    <t>5.15.1.38</t>
  </si>
  <si>
    <t>ЛПНП (LDL C)</t>
  </si>
  <si>
    <t>5.15.1.39</t>
  </si>
  <si>
    <t>Биохимический анализ крови</t>
  </si>
  <si>
    <t>5.15.1.40</t>
  </si>
  <si>
    <t>Липидограмма</t>
  </si>
  <si>
    <t>5.15.1.41</t>
  </si>
  <si>
    <t>Кальций ионизированный</t>
  </si>
  <si>
    <t>5.15.1.42</t>
  </si>
  <si>
    <t>Кортизол (CORT)</t>
  </si>
  <si>
    <t>5.15.1.43</t>
  </si>
  <si>
    <t>Прогестерон (PROGESTERONE)</t>
  </si>
  <si>
    <t>5.15.1.44</t>
  </si>
  <si>
    <t>Тестостерон (TESTOSTERONE)</t>
  </si>
  <si>
    <t>5.15.1.45</t>
  </si>
  <si>
    <t>Пролактин (PRL1)</t>
  </si>
  <si>
    <t>5.15.1.46</t>
  </si>
  <si>
    <t>ЛГ (Лютеинизирующий гормон)</t>
  </si>
  <si>
    <t>5.15.1.47</t>
  </si>
  <si>
    <t>ФСГ (Фолликулостимулирующий гормон)</t>
  </si>
  <si>
    <t>5.15.1.48</t>
  </si>
  <si>
    <t>ХГЧ (Хорионический гонадотропин человека)</t>
  </si>
  <si>
    <t>5.15.1.49</t>
  </si>
  <si>
    <t>ИРИ (Инсулин)</t>
  </si>
  <si>
    <t>5.15.1.50</t>
  </si>
  <si>
    <t>Эстрадиол (Estradiol II)</t>
  </si>
  <si>
    <t>5.15.1.51</t>
  </si>
  <si>
    <t>Тироксин свободный T4 (FT4)</t>
  </si>
  <si>
    <t>5.15.1.52</t>
  </si>
  <si>
    <t>ТТГ (TSH)</t>
  </si>
  <si>
    <t>5.15.1.53</t>
  </si>
  <si>
    <t>Трийодтиронин (T3)</t>
  </si>
  <si>
    <t>5.15.1.54</t>
  </si>
  <si>
    <t>Антитела к ТПО (ANTI TPO)</t>
  </si>
  <si>
    <t>5.15.1.55</t>
  </si>
  <si>
    <t>Антитела к ТГ (ANTI TG)</t>
  </si>
  <si>
    <t>5.15.1.56</t>
  </si>
  <si>
    <t>Билирубин прямой (BIL-D)</t>
  </si>
  <si>
    <t>5.15.1.57</t>
  </si>
  <si>
    <t>ДГЭАс</t>
  </si>
  <si>
    <t>5.15.1.58</t>
  </si>
  <si>
    <t>Центрифугирование крови</t>
  </si>
  <si>
    <t>5.15.1.59</t>
  </si>
  <si>
    <t>Витамин В12</t>
  </si>
  <si>
    <t>5.15.1.60</t>
  </si>
  <si>
    <t>Фолиевая кислота</t>
  </si>
  <si>
    <t>5.15.1.61</t>
  </si>
  <si>
    <t>Тест с пищевой нагрузкой</t>
  </si>
  <si>
    <t>5.15.1.62</t>
  </si>
  <si>
    <t>Тест толерантности к глюкозе</t>
  </si>
  <si>
    <t>5.15.1.63</t>
  </si>
  <si>
    <t>Гликемический профиль</t>
  </si>
  <si>
    <t>5.15.1.64</t>
  </si>
  <si>
    <t>Тест толерантности к глюкозе (венозная кровь)</t>
  </si>
  <si>
    <t>5.15.1.65</t>
  </si>
  <si>
    <t>РТН (паратгормон)</t>
  </si>
  <si>
    <t>5.15.1.66</t>
  </si>
  <si>
    <t>Гаптоглобин</t>
  </si>
  <si>
    <t>5.15.1.67</t>
  </si>
  <si>
    <t>Индекс HOMA-IR</t>
  </si>
  <si>
    <t>5.15.1.68</t>
  </si>
  <si>
    <t>proBNP</t>
  </si>
  <si>
    <t>5.15.1.69</t>
  </si>
  <si>
    <t>Трансферрин</t>
  </si>
  <si>
    <t>5.15.2</t>
  </si>
  <si>
    <t>Клинические исследования</t>
  </si>
  <si>
    <t>5.15.2.1</t>
  </si>
  <si>
    <t>Клинический анализ крови ("тройка") + забор крови</t>
  </si>
  <si>
    <t>5.15.2.2</t>
  </si>
  <si>
    <t>Общий  анализ крови на анализаторе (без лейкоформулы и СОЭ)</t>
  </si>
  <si>
    <t>5.15.2.3</t>
  </si>
  <si>
    <t xml:space="preserve">Группа крови, резус-фактор, антитела неполные </t>
  </si>
  <si>
    <t>5.15.2.4</t>
  </si>
  <si>
    <t>Общий анализ мочи</t>
  </si>
  <si>
    <t>5.15.2.5</t>
  </si>
  <si>
    <t>Моча по Нечипоренко</t>
  </si>
  <si>
    <t>5.15.2.6</t>
  </si>
  <si>
    <t>Моча по Зимницкому</t>
  </si>
  <si>
    <t>5.15.2.7</t>
  </si>
  <si>
    <t>Моча на белок Бенс-Джонса</t>
  </si>
  <si>
    <t>5.15.2.8</t>
  </si>
  <si>
    <t>Моча на уробилин</t>
  </si>
  <si>
    <t>5.15.2.9</t>
  </si>
  <si>
    <t>Моча на ацетон</t>
  </si>
  <si>
    <t>5.15.2.10</t>
  </si>
  <si>
    <t>Моча на глюкозу</t>
  </si>
  <si>
    <t>5.15.2.11</t>
  </si>
  <si>
    <t>Свертываемость крови</t>
  </si>
  <si>
    <t>5.15.2.12</t>
  </si>
  <si>
    <t>Длительность кровотечения</t>
  </si>
  <si>
    <t>5.15.2.13</t>
  </si>
  <si>
    <t>LE клетки</t>
  </si>
  <si>
    <t>5.15.2.14</t>
  </si>
  <si>
    <t>Исследование костного мозга</t>
  </si>
  <si>
    <t>5.15.2.15</t>
  </si>
  <si>
    <t>Исследование мокроты</t>
  </si>
  <si>
    <t>5.15.2.16</t>
  </si>
  <si>
    <t>Исследование плевральной жидкости</t>
  </si>
  <si>
    <t>5.15.2.17</t>
  </si>
  <si>
    <t>Исследование желчи</t>
  </si>
  <si>
    <t>5.15.2.18</t>
  </si>
  <si>
    <t>Исследование желудочного сока</t>
  </si>
  <si>
    <t>5.15.2.19</t>
  </si>
  <si>
    <t>Исследование кала на яйца глист</t>
  </si>
  <si>
    <t>5.15.2.20</t>
  </si>
  <si>
    <t>Кал на копрограмму</t>
  </si>
  <si>
    <t>5.15.2.21</t>
  </si>
  <si>
    <t>Кал на скрытую кровь</t>
  </si>
  <si>
    <t>5.15.2.22</t>
  </si>
  <si>
    <t>Соскоб на энтеробиоз</t>
  </si>
  <si>
    <t>5.15.2.23</t>
  </si>
  <si>
    <t>Исследование сока простаты</t>
  </si>
  <si>
    <t>5.15.2.24</t>
  </si>
  <si>
    <t>Исследование спиномозговой жидкости</t>
  </si>
  <si>
    <t>5.15.2.25</t>
  </si>
  <si>
    <t>Исследование отделяемого мочеполовых органов</t>
  </si>
  <si>
    <t>5.15.2.26</t>
  </si>
  <si>
    <t>Сперматограмма</t>
  </si>
  <si>
    <t>5.15.2.27</t>
  </si>
  <si>
    <t>Цитологическое исследование (гинекологическое) профосмотр</t>
  </si>
  <si>
    <t>5.15.2.28</t>
  </si>
  <si>
    <t>Цитологическое исследование биоматериала</t>
  </si>
  <si>
    <t>5.15.2.29</t>
  </si>
  <si>
    <t>Ретикулоциты</t>
  </si>
  <si>
    <t>5.15.2.30</t>
  </si>
  <si>
    <t>Цитологическое исследование гинекологическое (окраска по Папаниколау)</t>
  </si>
  <si>
    <t>5.15.2.31</t>
  </si>
  <si>
    <t>Цитологическое исследование гинекологическое (окраска по Паппенгейму)</t>
  </si>
  <si>
    <t>5.15.2.32</t>
  </si>
  <si>
    <t>Исследование на малярию</t>
  </si>
  <si>
    <t>5.15.2.33</t>
  </si>
  <si>
    <t>Исследование кала на простейшие</t>
  </si>
  <si>
    <t>5.15.2.34</t>
  </si>
  <si>
    <t>Фенотипирование</t>
  </si>
  <si>
    <t>5.15.2.35</t>
  </si>
  <si>
    <t>Мазок из носа на эозинофилы</t>
  </si>
  <si>
    <t>5.15.2.36</t>
  </si>
  <si>
    <t>Демодекс</t>
  </si>
  <si>
    <t>5.15.2.37</t>
  </si>
  <si>
    <t>Мокрота на КУМ</t>
  </si>
  <si>
    <t>5.15.2.38</t>
  </si>
  <si>
    <t>Антитела по АВО</t>
  </si>
  <si>
    <t>5.15.2.39</t>
  </si>
  <si>
    <t>Комплекс исследований кала (по договорам мед.проф.осмотров)</t>
  </si>
  <si>
    <t>5.15.2.40</t>
  </si>
  <si>
    <t>Жидкостная цитология</t>
  </si>
  <si>
    <t>5.15.2.41</t>
  </si>
  <si>
    <t>СОЭ</t>
  </si>
  <si>
    <t>5.15.2.42</t>
  </si>
  <si>
    <t>Лейкоформула</t>
  </si>
  <si>
    <t>5.15.2.43</t>
  </si>
  <si>
    <t>Производственный смыв на гельминты</t>
  </si>
  <si>
    <t>5.15.2.44</t>
  </si>
  <si>
    <t>Порфобилиноген в моче</t>
  </si>
  <si>
    <t>5.15.2.46</t>
  </si>
  <si>
    <t>Прямая проба Кумбса</t>
  </si>
  <si>
    <t>5.15.2.47</t>
  </si>
  <si>
    <t>Общий анализ крови на анализаторе (с лейкоформулой и СОЭ)</t>
  </si>
  <si>
    <t>5.15.3</t>
  </si>
  <si>
    <t>Иммунологические исследования</t>
  </si>
  <si>
    <t>5.15.3.1</t>
  </si>
  <si>
    <t>ЦМВ-IgМ (цитомегаловирус)</t>
  </si>
  <si>
    <t>5.15.3.2</t>
  </si>
  <si>
    <t>ЦМВ-IgG (цитомегаловирус)</t>
  </si>
  <si>
    <t>5.15.3.3</t>
  </si>
  <si>
    <t>Иммуноглобулины А, М, G (JgA, M, G)</t>
  </si>
  <si>
    <t>5.15.3.4</t>
  </si>
  <si>
    <t>Антистрептолизин “О” (ASO)</t>
  </si>
  <si>
    <t>5.15.3.5</t>
  </si>
  <si>
    <t>ВПГ-1,2-IgМ (вирус простого герпеса)</t>
  </si>
  <si>
    <t>5.15.3.6</t>
  </si>
  <si>
    <t>ВПГ-1,2-IgG (вирус простого герпеса)</t>
  </si>
  <si>
    <t>5.15.3.7</t>
  </si>
  <si>
    <t>Ревматоидный фактор (RF II)</t>
  </si>
  <si>
    <t>5.15.3.8</t>
  </si>
  <si>
    <t>Антитела к Helicobacter pylori</t>
  </si>
  <si>
    <t>5.15.3.9</t>
  </si>
  <si>
    <t>Определение  ЦИК</t>
  </si>
  <si>
    <t>5.15.3.10</t>
  </si>
  <si>
    <t>Рубелла - IgG (Краснуха IgG)</t>
  </si>
  <si>
    <t>5.15.3.11</t>
  </si>
  <si>
    <t>НСТ тест (спонтанный, индуцированный)</t>
  </si>
  <si>
    <t>5.15.3.12</t>
  </si>
  <si>
    <t>Токсоплазма IgМ</t>
  </si>
  <si>
    <t>5.15.3.13</t>
  </si>
  <si>
    <t>Токсоплазма IgG</t>
  </si>
  <si>
    <t>5.15.3.14</t>
  </si>
  <si>
    <t>Иммунограмма (НСТ-тест,определение ЦИК, иммуноглобулины A, M,G)</t>
  </si>
  <si>
    <t>5.15.3.15</t>
  </si>
  <si>
    <t>Иммуноглобулин Е общий (JgE)</t>
  </si>
  <si>
    <t>5.15.3.16</t>
  </si>
  <si>
    <t>Антитела к ДНК</t>
  </si>
  <si>
    <t>5.15.3.17</t>
  </si>
  <si>
    <t>Альфа - фетопротеин АФП</t>
  </si>
  <si>
    <t>5.15.3.18</t>
  </si>
  <si>
    <t>ПСА общий (PSA)</t>
  </si>
  <si>
    <t>5.15.3.19</t>
  </si>
  <si>
    <t>РЭА  (Раково-эмбриональный антиген)</t>
  </si>
  <si>
    <t>5.15.3.20</t>
  </si>
  <si>
    <t>СА-125</t>
  </si>
  <si>
    <t>5.15.3.21</t>
  </si>
  <si>
    <t>СА-15.3</t>
  </si>
  <si>
    <t>5.15.3.22</t>
  </si>
  <si>
    <t>СА-19.9</t>
  </si>
  <si>
    <t>5.15.3.23</t>
  </si>
  <si>
    <t>Антитела к циклическому цитрулиновому пептиду (Анти ЦЦП)</t>
  </si>
  <si>
    <t>5.15.3.24</t>
  </si>
  <si>
    <t>Антитела к кардиолипину</t>
  </si>
  <si>
    <t>5.15.3.25</t>
  </si>
  <si>
    <t>Антинуклеарные антитела  (АНА)</t>
  </si>
  <si>
    <t>5.15.3.26</t>
  </si>
  <si>
    <t>Антитела в β2-гликопротеину</t>
  </si>
  <si>
    <t>5.15.3.27</t>
  </si>
  <si>
    <t xml:space="preserve">Сифилис </t>
  </si>
  <si>
    <t>5.15.3.28</t>
  </si>
  <si>
    <t>HBs-антиген (Гепатит В)</t>
  </si>
  <si>
    <t>5.15.3.29</t>
  </si>
  <si>
    <t>Анти-ВГС (Гепатит С)</t>
  </si>
  <si>
    <t>5.15.3.30</t>
  </si>
  <si>
    <t>ПСА свободный</t>
  </si>
  <si>
    <t>5.15.3.31</t>
  </si>
  <si>
    <t>ВИЧ - 1, 2 (аг., ат)</t>
  </si>
  <si>
    <t>5.15.3.32</t>
  </si>
  <si>
    <t>HE 4</t>
  </si>
  <si>
    <t>5.15.3.33</t>
  </si>
  <si>
    <t>Рубелла - IgМ (Краснуха IgМ)</t>
  </si>
  <si>
    <t>5.15.3.34</t>
  </si>
  <si>
    <t>Корь IgG</t>
  </si>
  <si>
    <t>5.15.3.35</t>
  </si>
  <si>
    <t>Витамин D общ.</t>
  </si>
  <si>
    <t>5.15.3.36</t>
  </si>
  <si>
    <t>Анти MCV</t>
  </si>
  <si>
    <t>5.15.4</t>
  </si>
  <si>
    <t>Отделение гемостаза лаборатории</t>
  </si>
  <si>
    <t>5.15.4.1</t>
  </si>
  <si>
    <t>Протромбиновое время по Квику</t>
  </si>
  <si>
    <t>5.15.4.2</t>
  </si>
  <si>
    <t>Тромбиновое время</t>
  </si>
  <si>
    <t>5.15.4.3</t>
  </si>
  <si>
    <t>Фибриноген</t>
  </si>
  <si>
    <t>5.15.4.4</t>
  </si>
  <si>
    <t>РФМК</t>
  </si>
  <si>
    <t>5.15.4.5</t>
  </si>
  <si>
    <t>Антитромбин III</t>
  </si>
  <si>
    <t>5.15.4.6</t>
  </si>
  <si>
    <t>МНО</t>
  </si>
  <si>
    <t>5.15.4.7</t>
  </si>
  <si>
    <t>АЧТВ</t>
  </si>
  <si>
    <t>5.15.4.8</t>
  </si>
  <si>
    <t>Д - димер</t>
  </si>
  <si>
    <t>5.15.4.9</t>
  </si>
  <si>
    <t>Коагулограмма (протромбиновое время, тромбиновое время, фибриноген, АЧТВ)</t>
  </si>
  <si>
    <t>5.15.4.10</t>
  </si>
  <si>
    <t>Плазминоген</t>
  </si>
  <si>
    <t>5.15.4.11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</si>
  <si>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</si>
  <si>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5.15.4.12</t>
  </si>
  <si>
    <t>Этаноловая проба</t>
  </si>
  <si>
    <t>5.15.4.13</t>
  </si>
  <si>
    <t>Волчаночный антикоагулянт (скрининг, подтверждающий)</t>
  </si>
  <si>
    <t>5.15.5</t>
  </si>
  <si>
    <t>ПЦР-исследования</t>
  </si>
  <si>
    <t>5.15.5.1</t>
  </si>
  <si>
    <t>ДНК Ureaplasma urealyticum (качеств)</t>
  </si>
  <si>
    <t>5.15.5.2</t>
  </si>
  <si>
    <t>ДНК Trichomonas vaginalis (качеств)</t>
  </si>
  <si>
    <t>5.15.5.3</t>
  </si>
  <si>
    <t>ДНК Gardnerella vaginalis (качеств)</t>
  </si>
  <si>
    <t>5.15.5.4</t>
  </si>
  <si>
    <t>ДНК Chlamydia trachomatis (качеств)</t>
  </si>
  <si>
    <t>5.15.5.5</t>
  </si>
  <si>
    <t>ДНК Mycoplasma genitalis (качеств)</t>
  </si>
  <si>
    <t>5.15.5.6</t>
  </si>
  <si>
    <t>ДНК Candida albicans (качеств)</t>
  </si>
  <si>
    <t>5.15.5.7</t>
  </si>
  <si>
    <t>ДНК Mycoplasma hominis (качеств)</t>
  </si>
  <si>
    <t>5.15.5.8</t>
  </si>
  <si>
    <t>ДНК Nesseria gonorrhoeae (качеств)</t>
  </si>
  <si>
    <t>5.15.5.9</t>
  </si>
  <si>
    <t>ДНК ВПЧ 16/18 (качеств)</t>
  </si>
  <si>
    <t>5.15.5.10</t>
  </si>
  <si>
    <t>ДНК ВПЧ ВКР скрин (6,18,31,33,35,39,45,51,52,56,58,59,66 и 68) (качеств)</t>
  </si>
  <si>
    <t>5.15.5.11</t>
  </si>
  <si>
    <t>ДНК Toxoplasma gondii (мазок) (качеств)</t>
  </si>
  <si>
    <t>5.15.5.12</t>
  </si>
  <si>
    <t>ДНК ВПГ-1,2 (мазок) (качеств)</t>
  </si>
  <si>
    <t>5.15.5.13</t>
  </si>
  <si>
    <t>ДНК ВЭБ (мазок) (качеств)</t>
  </si>
  <si>
    <t>5.15.5.14</t>
  </si>
  <si>
    <t>ДНК ЦМВ (мазок) (качеств)</t>
  </si>
  <si>
    <t>Стоимость 1 койко-дня в отделениях стационара ГБУЗ  "ОКБ № 3" *</t>
  </si>
  <si>
    <t>Для физических, юридических лиц и иностранных граждан, не имеющих полиса мед.страхования</t>
  </si>
  <si>
    <t>Шифр услуги</t>
  </si>
  <si>
    <t>Отделение</t>
  </si>
  <si>
    <t>Стоимость, руб.</t>
  </si>
  <si>
    <t>5.16.0</t>
  </si>
  <si>
    <t>Пульмонологическое № 2</t>
  </si>
  <si>
    <t>5.17.0</t>
  </si>
  <si>
    <t>Кардиологическое № 4</t>
  </si>
  <si>
    <t>Примечание: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</si>
  <si>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</si>
  <si>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Стоимость пребывания в комфортных палатах в отделениях стационара ГБУЗ "ОКБ № 3"</t>
  </si>
  <si>
    <t>Пребывание больного в 1 мест. палате повышенной комфортности (в т.ч.НДС)</t>
  </si>
  <si>
    <t>5.16.7.0</t>
  </si>
  <si>
    <t>Пульмонологическое № 2 (палаты № 305,405)</t>
  </si>
  <si>
    <t>5.0.9.1</t>
  </si>
  <si>
    <t xml:space="preserve">Пребывание родственника больного в палате </t>
  </si>
  <si>
    <t>5.0.9.2</t>
  </si>
  <si>
    <t>Пребывание родственника больного в палате (без питания)</t>
  </si>
  <si>
    <t>5.18</t>
  </si>
  <si>
    <t>Консультативное отделение</t>
  </si>
  <si>
    <t>5.18.1</t>
  </si>
  <si>
    <t>5.18.2</t>
  </si>
  <si>
    <t>5.18.3</t>
  </si>
  <si>
    <t>5.18.4</t>
  </si>
  <si>
    <t>5.18.5</t>
  </si>
  <si>
    <t>5.18.6</t>
  </si>
  <si>
    <t>5.18.7</t>
  </si>
  <si>
    <t xml:space="preserve">Электроэнцефалография (ЭЭГ) с компьютерной обработкой </t>
  </si>
  <si>
    <t>5.18.8</t>
  </si>
  <si>
    <t>Поверхностная электронейромиография</t>
  </si>
  <si>
    <t>5.22</t>
  </si>
  <si>
    <t>Прочие услуги</t>
  </si>
  <si>
    <t>5.22.1</t>
  </si>
  <si>
    <t>Ксерокопия 1 стр. формата А4 (в т.ч.НДС)</t>
  </si>
  <si>
    <t>5.22.2</t>
  </si>
  <si>
    <t>Ксерокопия 1 стр. формата А3 (в т.ч.НДС)</t>
  </si>
  <si>
    <t>ГБУЗ   "Областная клиническая больница № 3"</t>
  </si>
  <si>
    <t>ПРЕЙСКУРАНТ</t>
  </si>
  <si>
    <t>Содержание:</t>
  </si>
  <si>
    <t>Раздел  5</t>
  </si>
  <si>
    <t>КОНСУЛЬТАТИВНО-ДИАГНОСТИЧЕСКИЙ ЦЕНТР</t>
  </si>
  <si>
    <t>(г.Челябинск, ул.Островского, 81)</t>
  </si>
  <si>
    <t>Шифр</t>
  </si>
  <si>
    <t xml:space="preserve">Отделение </t>
  </si>
  <si>
    <t>5.16,17</t>
  </si>
  <si>
    <t>5.19</t>
  </si>
  <si>
    <t>5.20</t>
  </si>
  <si>
    <t>1</t>
  </si>
  <si>
    <t>2</t>
  </si>
  <si>
    <t>3</t>
  </si>
  <si>
    <t>4</t>
  </si>
  <si>
    <t>5</t>
  </si>
  <si>
    <t>Отделение стерилизационное (консультативно-диагностический центр)</t>
  </si>
  <si>
    <t>5.20.1</t>
  </si>
  <si>
    <t>Стерилизация инструментов (1 набор), в т.ч. НДС</t>
  </si>
  <si>
    <t>5.20.2</t>
  </si>
  <si>
    <t>Стерилизация белья (1 крафт-пакет), в т.ч. НДС</t>
  </si>
  <si>
    <t>5.20.3</t>
  </si>
  <si>
    <t>Стерилизация мягкого инвентаря (1 крафт-пакет), в т.ч. НДС</t>
  </si>
  <si>
    <t>Приемное отделение</t>
  </si>
  <si>
    <t>5.19.1</t>
  </si>
  <si>
    <t>Предрейсовый осмотр 1 час</t>
  </si>
  <si>
    <t>5.19.2</t>
  </si>
  <si>
    <t>Послерейсовый осмотр 1 час</t>
  </si>
  <si>
    <t>5.19.3</t>
  </si>
  <si>
    <t>Предрейсовый осмотр (за осмотр 1 водителя в смену)</t>
  </si>
  <si>
    <t>5.19.4</t>
  </si>
  <si>
    <t>Послерейсовый осмотр (за осмотр 1 водителя в смену)</t>
  </si>
  <si>
    <t>5.4.9.13</t>
  </si>
  <si>
    <t>Урофлоуметрия (измерение скорости потока мочи)</t>
  </si>
  <si>
    <t>5.4.9.14</t>
  </si>
  <si>
    <t>Определение остаточной мочи</t>
  </si>
  <si>
    <t>5.4.24</t>
  </si>
  <si>
    <t>5.19.5</t>
  </si>
  <si>
    <t>5.19.6</t>
  </si>
  <si>
    <t>5.19.7</t>
  </si>
  <si>
    <t>5.19.8</t>
  </si>
  <si>
    <t>5.19.9</t>
  </si>
  <si>
    <t>5.19.10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</si>
</sst>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7"/>
      <name val="Monotype Corsiva"/>
      <family val="4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1E1B1A"/>
      </left>
      <right/>
      <top style="thin">
        <color indexed="64"/>
      </top>
      <bottom style="thin">
        <color indexed="64"/>
      </bottom>
      <diagonal/>
    </border>
    <border>
      <left style="thin">
        <color rgb="FF1E1B1A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1E1B1A"/>
      </left>
      <right/>
      <top style="medium">
        <color indexed="64"/>
      </top>
      <bottom style="thin">
        <color indexed="64"/>
      </bottom>
      <diagonal/>
    </border>
    <border>
      <left style="thin">
        <color rgb="FF1E1B1A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1E1B1A"/>
      </left>
      <right/>
      <top style="thin">
        <color rgb="FF1E1B1A"/>
      </top>
      <bottom style="thin">
        <color rgb="FF1E1B1A"/>
      </bottom>
      <diagonal/>
    </border>
    <border>
      <left style="thin">
        <color rgb="FF1E1B1A"/>
      </left>
      <right style="medium">
        <color indexed="64"/>
      </right>
      <top style="thin">
        <color rgb="FF1E1B1A"/>
      </top>
      <bottom style="thin">
        <color rgb="FF1E1B1A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9" fillId="0" borderId="0"/>
    <xf numFmtId="0" fontId="1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0" borderId="0"/>
    <xf numFmtId="44" fontId="9" fillId="0" borderId="0" applyFont="0" applyFill="0" applyBorder="0" applyAlignment="0" applyProtection="0"/>
    <xf numFmtId="0" fontId="18" fillId="0" borderId="0"/>
    <xf numFmtId="0" fontId="20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7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49" fontId="6" fillId="0" borderId="0" xfId="0" applyNumberFormat="1" applyFont="1" applyFill="1" applyAlignment="1">
      <alignment horizontal="left" indent="2"/>
    </xf>
    <xf numFmtId="49" fontId="4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2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Border="1"/>
    <xf numFmtId="49" fontId="9" fillId="0" borderId="0" xfId="0" applyNumberFormat="1" applyFont="1" applyFill="1" applyBorder="1"/>
    <xf numFmtId="49" fontId="5" fillId="0" borderId="0" xfId="0" applyNumberFormat="1" applyFont="1" applyFill="1" applyBorder="1"/>
    <xf numFmtId="0" fontId="5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49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wrapText="1"/>
    </xf>
    <xf numFmtId="4" fontId="8" fillId="0" borderId="7" xfId="1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49" fontId="9" fillId="0" borderId="0" xfId="1" applyNumberFormat="1" applyFont="1" applyFill="1" applyBorder="1"/>
    <xf numFmtId="49" fontId="5" fillId="0" borderId="0" xfId="1" applyNumberFormat="1" applyFont="1" applyFill="1" applyBorder="1"/>
    <xf numFmtId="0" fontId="5" fillId="0" borderId="0" xfId="1" applyFont="1" applyFill="1"/>
    <xf numFmtId="0" fontId="4" fillId="0" borderId="8" xfId="0" applyFont="1" applyFill="1" applyBorder="1"/>
    <xf numFmtId="49" fontId="4" fillId="0" borderId="9" xfId="1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4" fontId="8" fillId="0" borderId="11" xfId="1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4" fillId="0" borderId="0" xfId="2" applyFont="1" applyFill="1"/>
    <xf numFmtId="49" fontId="2" fillId="0" borderId="0" xfId="2" applyNumberFormat="1" applyFont="1" applyFill="1"/>
    <xf numFmtId="0" fontId="2" fillId="0" borderId="0" xfId="2" applyFont="1" applyFill="1"/>
    <xf numFmtId="0" fontId="4" fillId="0" borderId="0" xfId="2" applyFont="1" applyFill="1" applyBorder="1"/>
    <xf numFmtId="0" fontId="4" fillId="0" borderId="0" xfId="2" applyFont="1" applyFill="1" applyAlignment="1">
      <alignment horizontal="center"/>
    </xf>
    <xf numFmtId="49" fontId="5" fillId="0" borderId="0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/>
    <xf numFmtId="0" fontId="9" fillId="0" borderId="0" xfId="2" applyFont="1" applyFill="1" applyBorder="1"/>
    <xf numFmtId="0" fontId="9" fillId="0" borderId="0" xfId="2" applyFont="1" applyFill="1"/>
    <xf numFmtId="0" fontId="5" fillId="0" borderId="0" xfId="2" applyFont="1" applyFill="1"/>
    <xf numFmtId="49" fontId="4" fillId="0" borderId="12" xfId="1" applyNumberFormat="1" applyFont="1" applyFill="1" applyBorder="1" applyAlignment="1">
      <alignment horizontal="center" vertical="center"/>
    </xf>
    <xf numFmtId="0" fontId="10" fillId="0" borderId="13" xfId="2" applyFont="1" applyFill="1" applyBorder="1"/>
    <xf numFmtId="2" fontId="8" fillId="0" borderId="14" xfId="1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top" wrapText="1"/>
    </xf>
    <xf numFmtId="4" fontId="11" fillId="0" borderId="16" xfId="2" applyNumberFormat="1" applyFont="1" applyFill="1" applyBorder="1" applyAlignment="1">
      <alignment horizontal="center" vertical="top" shrinkToFit="1"/>
    </xf>
    <xf numFmtId="0" fontId="4" fillId="0" borderId="8" xfId="2" applyFont="1" applyFill="1" applyBorder="1" applyAlignment="1">
      <alignment wrapText="1"/>
    </xf>
    <xf numFmtId="4" fontId="11" fillId="0" borderId="16" xfId="2" applyNumberFormat="1" applyFont="1" applyFill="1" applyBorder="1" applyAlignment="1">
      <alignment horizontal="center" vertical="center" shrinkToFit="1"/>
    </xf>
    <xf numFmtId="0" fontId="4" fillId="0" borderId="8" xfId="2" applyFont="1" applyFill="1" applyBorder="1"/>
    <xf numFmtId="0" fontId="4" fillId="0" borderId="17" xfId="2" applyFont="1" applyFill="1" applyBorder="1" applyAlignment="1">
      <alignment wrapText="1"/>
    </xf>
    <xf numFmtId="4" fontId="8" fillId="0" borderId="7" xfId="3" applyNumberFormat="1" applyFont="1" applyFill="1" applyBorder="1" applyAlignment="1">
      <alignment horizontal="center" vertical="center"/>
    </xf>
    <xf numFmtId="0" fontId="4" fillId="0" borderId="18" xfId="2" applyFont="1" applyFill="1" applyBorder="1"/>
    <xf numFmtId="4" fontId="8" fillId="0" borderId="7" xfId="3" applyNumberFormat="1" applyFont="1" applyFill="1" applyBorder="1" applyAlignment="1">
      <alignment horizontal="center"/>
    </xf>
    <xf numFmtId="0" fontId="10" fillId="0" borderId="18" xfId="2" applyFont="1" applyFill="1" applyBorder="1"/>
    <xf numFmtId="4" fontId="8" fillId="0" borderId="7" xfId="2" applyNumberFormat="1" applyFont="1" applyFill="1" applyBorder="1" applyAlignment="1">
      <alignment horizontal="center"/>
    </xf>
    <xf numFmtId="4" fontId="8" fillId="0" borderId="7" xfId="2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vertical="top" wrapText="1"/>
    </xf>
    <xf numFmtId="4" fontId="11" fillId="0" borderId="19" xfId="2" applyNumberFormat="1" applyFont="1" applyFill="1" applyBorder="1" applyAlignment="1">
      <alignment horizontal="center" vertical="top" shrinkToFit="1"/>
    </xf>
    <xf numFmtId="0" fontId="4" fillId="0" borderId="18" xfId="2" applyFont="1" applyFill="1" applyBorder="1" applyAlignment="1">
      <alignment wrapText="1"/>
    </xf>
    <xf numFmtId="0" fontId="4" fillId="0" borderId="20" xfId="1" applyFont="1" applyFill="1" applyBorder="1" applyAlignment="1">
      <alignment horizontal="left" vertical="center" wrapText="1"/>
    </xf>
    <xf numFmtId="4" fontId="8" fillId="0" borderId="21" xfId="2" applyNumberFormat="1" applyFont="1" applyFill="1" applyBorder="1" applyAlignment="1">
      <alignment horizontal="center" vertical="center"/>
    </xf>
    <xf numFmtId="0" fontId="4" fillId="0" borderId="18" xfId="4" applyFont="1" applyFill="1" applyBorder="1"/>
    <xf numFmtId="4" fontId="8" fillId="0" borderId="7" xfId="5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0" fontId="4" fillId="0" borderId="0" xfId="1" applyFont="1" applyFill="1"/>
    <xf numFmtId="4" fontId="8" fillId="0" borderId="21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/>
    </xf>
    <xf numFmtId="4" fontId="8" fillId="0" borderId="7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" fontId="8" fillId="0" borderId="0" xfId="3" applyNumberFormat="1" applyFont="1" applyFill="1" applyBorder="1" applyAlignment="1">
      <alignment horizontal="center"/>
    </xf>
    <xf numFmtId="0" fontId="4" fillId="0" borderId="23" xfId="1" applyFont="1" applyFill="1" applyBorder="1" applyAlignment="1">
      <alignment wrapText="1"/>
    </xf>
    <xf numFmtId="2" fontId="8" fillId="0" borderId="7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wrapText="1"/>
    </xf>
    <xf numFmtId="2" fontId="8" fillId="0" borderId="11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wrapText="1"/>
    </xf>
    <xf numFmtId="0" fontId="4" fillId="0" borderId="8" xfId="6" applyFont="1" applyFill="1" applyBorder="1"/>
    <xf numFmtId="4" fontId="8" fillId="0" borderId="7" xfId="6" applyNumberFormat="1" applyFont="1" applyFill="1" applyBorder="1" applyAlignment="1">
      <alignment horizontal="center"/>
    </xf>
    <xf numFmtId="0" fontId="4" fillId="0" borderId="10" xfId="6" applyFont="1" applyFill="1" applyBorder="1"/>
    <xf numFmtId="4" fontId="8" fillId="0" borderId="11" xfId="6" applyNumberFormat="1" applyFont="1" applyFill="1" applyBorder="1" applyAlignment="1">
      <alignment horizontal="center"/>
    </xf>
    <xf numFmtId="0" fontId="4" fillId="0" borderId="0" xfId="6" applyFont="1" applyFill="1" applyBorder="1"/>
    <xf numFmtId="0" fontId="4" fillId="0" borderId="20" xfId="6" applyFont="1" applyFill="1" applyBorder="1"/>
    <xf numFmtId="0" fontId="8" fillId="0" borderId="0" xfId="6" applyFont="1" applyFill="1" applyBorder="1"/>
    <xf numFmtId="4" fontId="8" fillId="0" borderId="7" xfId="6" applyNumberFormat="1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wrapText="1"/>
    </xf>
    <xf numFmtId="0" fontId="4" fillId="0" borderId="8" xfId="6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top" wrapText="1"/>
    </xf>
    <xf numFmtId="4" fontId="8" fillId="0" borderId="25" xfId="0" applyNumberFormat="1" applyFont="1" applyFill="1" applyBorder="1" applyAlignment="1">
      <alignment horizontal="center" vertical="top" shrinkToFit="1"/>
    </xf>
    <xf numFmtId="4" fontId="8" fillId="0" borderId="16" xfId="0" applyNumberFormat="1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vertical="top" wrapText="1"/>
    </xf>
    <xf numFmtId="0" fontId="4" fillId="0" borderId="17" xfId="0" applyFont="1" applyFill="1" applyBorder="1"/>
    <xf numFmtId="0" fontId="4" fillId="0" borderId="18" xfId="0" applyFont="1" applyFill="1" applyBorder="1"/>
    <xf numFmtId="0" fontId="4" fillId="0" borderId="8" xfId="0" applyFont="1" applyFill="1" applyBorder="1" applyAlignment="1">
      <alignment wrapText="1"/>
    </xf>
    <xf numFmtId="0" fontId="4" fillId="0" borderId="10" xfId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top" wrapText="1"/>
    </xf>
    <xf numFmtId="4" fontId="8" fillId="0" borderId="27" xfId="0" applyNumberFormat="1" applyFont="1" applyFill="1" applyBorder="1" applyAlignment="1">
      <alignment horizontal="center" vertical="top" shrinkToFit="1"/>
    </xf>
    <xf numFmtId="0" fontId="4" fillId="0" borderId="18" xfId="0" applyFont="1" applyFill="1" applyBorder="1" applyAlignment="1"/>
    <xf numFmtId="4" fontId="8" fillId="0" borderId="21" xfId="0" applyNumberFormat="1" applyFont="1" applyFill="1" applyBorder="1" applyAlignment="1">
      <alignment horizontal="center"/>
    </xf>
    <xf numFmtId="14" fontId="9" fillId="0" borderId="0" xfId="0" applyNumberFormat="1" applyFont="1" applyFill="1"/>
    <xf numFmtId="0" fontId="4" fillId="0" borderId="18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4" fontId="8" fillId="0" borderId="28" xfId="3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" fontId="8" fillId="0" borderId="11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" fontId="8" fillId="0" borderId="0" xfId="3" applyNumberFormat="1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/>
    </xf>
    <xf numFmtId="0" fontId="4" fillId="0" borderId="0" xfId="8" applyFont="1" applyFill="1"/>
    <xf numFmtId="49" fontId="4" fillId="0" borderId="12" xfId="7" applyNumberFormat="1" applyFont="1" applyFill="1" applyBorder="1" applyAlignment="1">
      <alignment horizontal="center" vertical="center"/>
    </xf>
    <xf numFmtId="0" fontId="4" fillId="0" borderId="29" xfId="7" applyFont="1" applyFill="1" applyBorder="1"/>
    <xf numFmtId="4" fontId="8" fillId="0" borderId="14" xfId="7" applyNumberFormat="1" applyFont="1" applyFill="1" applyBorder="1" applyAlignment="1">
      <alignment horizontal="center" vertical="center"/>
    </xf>
    <xf numFmtId="0" fontId="5" fillId="0" borderId="0" xfId="7" applyFont="1" applyFill="1"/>
    <xf numFmtId="49" fontId="4" fillId="0" borderId="5" xfId="7" applyNumberFormat="1" applyFont="1" applyFill="1" applyBorder="1" applyAlignment="1">
      <alignment horizontal="center" vertical="center"/>
    </xf>
    <xf numFmtId="0" fontId="4" fillId="0" borderId="8" xfId="7" applyFont="1" applyFill="1" applyBorder="1" applyAlignment="1">
      <alignment wrapText="1"/>
    </xf>
    <xf numFmtId="4" fontId="8" fillId="0" borderId="7" xfId="7" applyNumberFormat="1" applyFont="1" applyFill="1" applyBorder="1" applyAlignment="1">
      <alignment horizontal="center" vertical="center"/>
    </xf>
    <xf numFmtId="0" fontId="4" fillId="0" borderId="8" xfId="7" applyFont="1" applyFill="1" applyBorder="1"/>
    <xf numFmtId="0" fontId="4" fillId="0" borderId="6" xfId="7" applyFont="1" applyFill="1" applyBorder="1"/>
    <xf numFmtId="4" fontId="8" fillId="0" borderId="28" xfId="7" applyNumberFormat="1" applyFont="1" applyFill="1" applyBorder="1" applyAlignment="1">
      <alignment horizontal="center" vertical="center"/>
    </xf>
    <xf numFmtId="49" fontId="4" fillId="0" borderId="9" xfId="7" applyNumberFormat="1" applyFont="1" applyFill="1" applyBorder="1" applyAlignment="1">
      <alignment horizontal="center" vertical="center"/>
    </xf>
    <xf numFmtId="0" fontId="4" fillId="0" borderId="10" xfId="7" applyFont="1" applyFill="1" applyBorder="1"/>
    <xf numFmtId="4" fontId="8" fillId="0" borderId="11" xfId="7" applyNumberFormat="1" applyFont="1" applyFill="1" applyBorder="1" applyAlignment="1">
      <alignment horizontal="center" vertical="center"/>
    </xf>
    <xf numFmtId="49" fontId="13" fillId="0" borderId="0" xfId="7" applyNumberFormat="1" applyFont="1" applyFill="1" applyBorder="1" applyAlignment="1">
      <alignment horizontal="center" vertical="center"/>
    </xf>
    <xf numFmtId="0" fontId="13" fillId="0" borderId="0" xfId="7" applyFont="1" applyFill="1" applyBorder="1"/>
    <xf numFmtId="4" fontId="14" fillId="0" borderId="0" xfId="7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" fontId="4" fillId="0" borderId="0" xfId="0" applyNumberFormat="1" applyFont="1" applyFill="1"/>
    <xf numFmtId="49" fontId="4" fillId="0" borderId="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/>
    <xf numFmtId="0" fontId="4" fillId="0" borderId="8" xfId="0" applyFont="1" applyFill="1" applyBorder="1" applyAlignment="1"/>
    <xf numFmtId="0" fontId="4" fillId="0" borderId="17" xfId="0" applyFont="1" applyFill="1" applyBorder="1" applyAlignment="1"/>
    <xf numFmtId="49" fontId="4" fillId="0" borderId="9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/>
    <xf numFmtId="49" fontId="4" fillId="0" borderId="9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9" fillId="0" borderId="0" xfId="8" applyFont="1" applyFill="1"/>
    <xf numFmtId="4" fontId="9" fillId="0" borderId="0" xfId="8" applyNumberFormat="1" applyFont="1" applyFill="1"/>
    <xf numFmtId="0" fontId="10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1" applyFont="1" applyFill="1" applyBorder="1"/>
    <xf numFmtId="4" fontId="8" fillId="0" borderId="2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7" xfId="7" applyFont="1" applyFill="1" applyBorder="1" applyAlignment="1"/>
    <xf numFmtId="4" fontId="8" fillId="0" borderId="7" xfId="7" applyNumberFormat="1" applyFont="1" applyFill="1" applyBorder="1" applyAlignment="1">
      <alignment horizontal="center"/>
    </xf>
    <xf numFmtId="0" fontId="5" fillId="0" borderId="0" xfId="7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31" xfId="7" applyFont="1" applyFill="1" applyBorder="1" applyAlignment="1"/>
    <xf numFmtId="4" fontId="8" fillId="0" borderId="11" xfId="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29" xfId="0" applyFont="1" applyFill="1" applyBorder="1"/>
    <xf numFmtId="0" fontId="4" fillId="0" borderId="33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16" fillId="0" borderId="0" xfId="8" applyFont="1" applyFill="1"/>
    <xf numFmtId="0" fontId="16" fillId="0" borderId="0" xfId="8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center"/>
    </xf>
    <xf numFmtId="0" fontId="2" fillId="0" borderId="0" xfId="8" applyFont="1" applyFill="1"/>
    <xf numFmtId="0" fontId="4" fillId="0" borderId="17" xfId="1" applyFont="1" applyFill="1" applyBorder="1" applyAlignment="1">
      <alignment horizontal="left" vertical="center"/>
    </xf>
    <xf numFmtId="0" fontId="4" fillId="0" borderId="20" xfId="0" applyFont="1" applyFill="1" applyBorder="1"/>
    <xf numFmtId="0" fontId="5" fillId="0" borderId="0" xfId="8" applyFont="1" applyFill="1"/>
    <xf numFmtId="0" fontId="9" fillId="0" borderId="0" xfId="8" applyFont="1" applyFill="1" applyAlignment="1">
      <alignment horizontal="center"/>
    </xf>
    <xf numFmtId="0" fontId="8" fillId="0" borderId="0" xfId="8" applyFont="1" applyFill="1" applyAlignment="1">
      <alignment horizontal="left" indent="2"/>
    </xf>
    <xf numFmtId="0" fontId="7" fillId="0" borderId="0" xfId="8" applyFont="1" applyFill="1"/>
    <xf numFmtId="0" fontId="5" fillId="0" borderId="0" xfId="8" applyFont="1" applyFill="1" applyAlignment="1">
      <alignment horizontal="center"/>
    </xf>
    <xf numFmtId="4" fontId="8" fillId="0" borderId="7" xfId="0" applyNumberFormat="1" applyFont="1" applyFill="1" applyBorder="1" applyAlignment="1">
      <alignment horizontal="center" wrapText="1"/>
    </xf>
    <xf numFmtId="0" fontId="4" fillId="0" borderId="31" xfId="0" applyFont="1" applyFill="1" applyBorder="1"/>
    <xf numFmtId="4" fontId="8" fillId="0" borderId="11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2" fillId="0" borderId="0" xfId="0" applyFont="1" applyFill="1" applyBorder="1"/>
    <xf numFmtId="0" fontId="9" fillId="0" borderId="0" xfId="9" applyFont="1"/>
    <xf numFmtId="0" fontId="8" fillId="0" borderId="36" xfId="0" applyFont="1" applyBorder="1" applyAlignment="1">
      <alignment horizontal="center" vertical="center" wrapText="1"/>
    </xf>
    <xf numFmtId="0" fontId="8" fillId="0" borderId="37" xfId="9" applyFont="1" applyBorder="1" applyAlignment="1">
      <alignment horizontal="center" vertical="center" wrapText="1"/>
    </xf>
    <xf numFmtId="0" fontId="8" fillId="0" borderId="38" xfId="9" applyFont="1" applyBorder="1" applyAlignment="1">
      <alignment horizontal="center" vertical="center" wrapText="1"/>
    </xf>
    <xf numFmtId="0" fontId="4" fillId="0" borderId="39" xfId="9" applyFont="1" applyBorder="1"/>
    <xf numFmtId="4" fontId="8" fillId="0" borderId="21" xfId="9" applyNumberFormat="1" applyFont="1" applyBorder="1" applyAlignment="1">
      <alignment horizontal="center"/>
    </xf>
    <xf numFmtId="0" fontId="4" fillId="0" borderId="31" xfId="9" applyFont="1" applyFill="1" applyBorder="1"/>
    <xf numFmtId="4" fontId="8" fillId="0" borderId="11" xfId="9" applyNumberFormat="1" applyFont="1" applyBorder="1" applyAlignment="1">
      <alignment horizontal="center"/>
    </xf>
    <xf numFmtId="0" fontId="19" fillId="0" borderId="0" xfId="0" applyFont="1"/>
    <xf numFmtId="0" fontId="5" fillId="0" borderId="0" xfId="9" applyFont="1" applyBorder="1"/>
    <xf numFmtId="0" fontId="4" fillId="0" borderId="42" xfId="9" applyFont="1" applyBorder="1"/>
    <xf numFmtId="4" fontId="8" fillId="0" borderId="43" xfId="9" applyNumberFormat="1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0" xfId="0" applyFont="1" applyFill="1" applyBorder="1" applyAlignment="1"/>
    <xf numFmtId="2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/>
    <xf numFmtId="2" fontId="8" fillId="0" borderId="11" xfId="0" applyNumberFormat="1" applyFont="1" applyFill="1" applyBorder="1" applyAlignment="1">
      <alignment horizontal="center"/>
    </xf>
    <xf numFmtId="0" fontId="4" fillId="0" borderId="29" xfId="1" applyFont="1" applyFill="1" applyBorder="1" applyAlignment="1">
      <alignment wrapText="1"/>
    </xf>
    <xf numFmtId="4" fontId="8" fillId="0" borderId="14" xfId="1" applyNumberFormat="1" applyFont="1" applyFill="1" applyBorder="1" applyAlignment="1">
      <alignment horizontal="center" vertical="center"/>
    </xf>
    <xf numFmtId="49" fontId="4" fillId="0" borderId="47" xfId="1" applyNumberFormat="1" applyFont="1" applyFill="1" applyBorder="1" applyAlignment="1">
      <alignment horizontal="center" vertical="center"/>
    </xf>
    <xf numFmtId="0" fontId="9" fillId="0" borderId="0" xfId="7" applyFont="1"/>
    <xf numFmtId="0" fontId="21" fillId="0" borderId="0" xfId="7" applyFont="1" applyAlignment="1">
      <alignment horizontal="center"/>
    </xf>
    <xf numFmtId="0" fontId="4" fillId="0" borderId="0" xfId="7" applyFont="1"/>
    <xf numFmtId="0" fontId="21" fillId="0" borderId="0" xfId="7" applyFont="1" applyFill="1" applyAlignment="1">
      <alignment horizontal="center"/>
    </xf>
    <xf numFmtId="0" fontId="22" fillId="0" borderId="0" xfId="7" applyFont="1" applyAlignment="1">
      <alignment horizontal="center"/>
    </xf>
    <xf numFmtId="0" fontId="23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Font="1"/>
    <xf numFmtId="49" fontId="10" fillId="0" borderId="0" xfId="7" applyNumberFormat="1" applyFont="1" applyFill="1" applyBorder="1" applyAlignment="1">
      <alignment horizontal="center"/>
    </xf>
    <xf numFmtId="0" fontId="25" fillId="0" borderId="0" xfId="20" applyFont="1" applyAlignment="1" applyProtection="1">
      <alignment horizontal="left" indent="2"/>
    </xf>
    <xf numFmtId="0" fontId="4" fillId="0" borderId="0" xfId="7" applyFont="1" applyAlignment="1">
      <alignment horizontal="left" indent="2"/>
    </xf>
    <xf numFmtId="49" fontId="10" fillId="0" borderId="0" xfId="7" applyNumberFormat="1" applyFont="1" applyFill="1" applyBorder="1" applyAlignment="1">
      <alignment horizontal="right"/>
    </xf>
    <xf numFmtId="0" fontId="26" fillId="0" borderId="0" xfId="20" applyFont="1" applyAlignment="1" applyProtection="1">
      <alignment horizontal="left" indent="2"/>
    </xf>
    <xf numFmtId="4" fontId="25" fillId="0" borderId="0" xfId="0" applyNumberFormat="1" applyFont="1" applyFill="1" applyBorder="1"/>
    <xf numFmtId="49" fontId="4" fillId="0" borderId="0" xfId="0" applyNumberFormat="1" applyFont="1" applyFill="1" applyAlignment="1">
      <alignment horizontal="center"/>
    </xf>
    <xf numFmtId="0" fontId="4" fillId="0" borderId="31" xfId="21" applyFont="1" applyFill="1" applyBorder="1"/>
    <xf numFmtId="4" fontId="8" fillId="0" borderId="11" xfId="21" applyNumberFormat="1" applyFont="1" applyFill="1" applyBorder="1" applyAlignment="1">
      <alignment horizontal="center"/>
    </xf>
    <xf numFmtId="0" fontId="4" fillId="0" borderId="8" xfId="1" applyFont="1" applyFill="1" applyBorder="1"/>
    <xf numFmtId="2" fontId="8" fillId="0" borderId="7" xfId="1" applyNumberFormat="1" applyFont="1" applyFill="1" applyBorder="1" applyAlignment="1">
      <alignment horizontal="center"/>
    </xf>
    <xf numFmtId="0" fontId="4" fillId="0" borderId="10" xfId="1" applyFont="1" applyFill="1" applyBorder="1"/>
    <xf numFmtId="2" fontId="8" fillId="0" borderId="11" xfId="1" applyNumberFormat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9" applyFont="1" applyAlignment="1">
      <alignment horizont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8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19" fillId="0" borderId="0" xfId="9" applyFont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49" fontId="4" fillId="0" borderId="2" xfId="7" applyNumberFormat="1" applyFont="1" applyFill="1" applyBorder="1" applyAlignment="1">
      <alignment horizontal="center" vertical="center" wrapText="1"/>
    </xf>
    <xf numFmtId="49" fontId="4" fillId="0" borderId="4" xfId="7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4" fontId="8" fillId="0" borderId="21" xfId="13" applyNumberFormat="1" applyFont="1" applyFill="1" applyBorder="1" applyAlignment="1">
      <alignment horizontal="center" vertical="center"/>
    </xf>
    <xf numFmtId="0" fontId="5" fillId="0" borderId="0" xfId="13" applyFont="1" applyFill="1"/>
    <xf numFmtId="0" fontId="4" fillId="0" borderId="18" xfId="13" applyFont="1" applyFill="1" applyBorder="1"/>
    <xf numFmtId="0" fontId="4" fillId="0" borderId="10" xfId="0" applyFont="1" applyFill="1" applyBorder="1" applyAlignment="1">
      <alignment vertical="center" wrapText="1"/>
    </xf>
  </cellXfs>
  <cellStyles count="22">
    <cellStyle name="Гиперссылка" xfId="20" builtinId="8"/>
    <cellStyle name="Денежный 2" xfId="10"/>
    <cellStyle name="Денежный_ПР-Т-02-09 Стационар" xfId="5"/>
    <cellStyle name="Обычный" xfId="0" builtinId="0"/>
    <cellStyle name="Обычный 2" xfId="7"/>
    <cellStyle name="Обычный 2 2" xfId="11"/>
    <cellStyle name="Обычный 3" xfId="12"/>
    <cellStyle name="Обычный 4" xfId="13"/>
    <cellStyle name="Обычный 4 2" xfId="2"/>
    <cellStyle name="Обычный 5" xfId="14"/>
    <cellStyle name="Обычный_Лист1" xfId="1"/>
    <cellStyle name="Обычный_Лист1_ПР-Т-03-09" xfId="3"/>
    <cellStyle name="Обычный_ПРОГРЕССИВНЫЕ ТЕХНОЛОГИИ -02.06 прейскурант" xfId="21"/>
    <cellStyle name="Обычный_ПР-Т-02-08 Роддом" xfId="8"/>
    <cellStyle name="Обычный_ПР-Т-02-09 Стационар 2" xfId="4"/>
    <cellStyle name="Обычный_ПР-Т-03-09" xfId="6"/>
    <cellStyle name="Обычный_расчет ст-ти пребывания 1 дня" xfId="9"/>
    <cellStyle name="Процентный 2" xfId="15"/>
    <cellStyle name="Процентный 3" xfId="16"/>
    <cellStyle name="Процентный 4" xfId="17"/>
    <cellStyle name="Процентный 5" xfId="18"/>
    <cellStyle name="Финансовый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7"/>
  <sheetViews>
    <sheetView view="pageBreakPreview" topLeftCell="A13" workbookViewId="0">
      <selection activeCell="B38" sqref="B38"/>
    </sheetView>
  </sheetViews>
  <sheetFormatPr defaultRowHeight="12.75"/>
  <cols>
    <col min="1" max="1" width="17.6640625" style="218" customWidth="1"/>
    <col min="2" max="2" width="92.5" style="218" customWidth="1"/>
    <col min="3" max="256" width="9.33203125" style="218"/>
    <col min="257" max="257" width="14.6640625" style="218" customWidth="1"/>
    <col min="258" max="258" width="92.5" style="218" customWidth="1"/>
    <col min="259" max="512" width="9.33203125" style="218"/>
    <col min="513" max="513" width="14.6640625" style="218" customWidth="1"/>
    <col min="514" max="514" width="92.5" style="218" customWidth="1"/>
    <col min="515" max="768" width="9.33203125" style="218"/>
    <col min="769" max="769" width="14.6640625" style="218" customWidth="1"/>
    <col min="770" max="770" width="92.5" style="218" customWidth="1"/>
    <col min="771" max="1024" width="9.33203125" style="218"/>
    <col min="1025" max="1025" width="14.6640625" style="218" customWidth="1"/>
    <col min="1026" max="1026" width="92.5" style="218" customWidth="1"/>
    <col min="1027" max="1280" width="9.33203125" style="218"/>
    <col min="1281" max="1281" width="14.6640625" style="218" customWidth="1"/>
    <col min="1282" max="1282" width="92.5" style="218" customWidth="1"/>
    <col min="1283" max="1536" width="9.33203125" style="218"/>
    <col min="1537" max="1537" width="14.6640625" style="218" customWidth="1"/>
    <col min="1538" max="1538" width="92.5" style="218" customWidth="1"/>
    <col min="1539" max="1792" width="9.33203125" style="218"/>
    <col min="1793" max="1793" width="14.6640625" style="218" customWidth="1"/>
    <col min="1794" max="1794" width="92.5" style="218" customWidth="1"/>
    <col min="1795" max="2048" width="9.33203125" style="218"/>
    <col min="2049" max="2049" width="14.6640625" style="218" customWidth="1"/>
    <col min="2050" max="2050" width="92.5" style="218" customWidth="1"/>
    <col min="2051" max="2304" width="9.33203125" style="218"/>
    <col min="2305" max="2305" width="14.6640625" style="218" customWidth="1"/>
    <col min="2306" max="2306" width="92.5" style="218" customWidth="1"/>
    <col min="2307" max="2560" width="9.33203125" style="218"/>
    <col min="2561" max="2561" width="14.6640625" style="218" customWidth="1"/>
    <col min="2562" max="2562" width="92.5" style="218" customWidth="1"/>
    <col min="2563" max="2816" width="9.33203125" style="218"/>
    <col min="2817" max="2817" width="14.6640625" style="218" customWidth="1"/>
    <col min="2818" max="2818" width="92.5" style="218" customWidth="1"/>
    <col min="2819" max="3072" width="9.33203125" style="218"/>
    <col min="3073" max="3073" width="14.6640625" style="218" customWidth="1"/>
    <col min="3074" max="3074" width="92.5" style="218" customWidth="1"/>
    <col min="3075" max="3328" width="9.33203125" style="218"/>
    <col min="3329" max="3329" width="14.6640625" style="218" customWidth="1"/>
    <col min="3330" max="3330" width="92.5" style="218" customWidth="1"/>
    <col min="3331" max="3584" width="9.33203125" style="218"/>
    <col min="3585" max="3585" width="14.6640625" style="218" customWidth="1"/>
    <col min="3586" max="3586" width="92.5" style="218" customWidth="1"/>
    <col min="3587" max="3840" width="9.33203125" style="218"/>
    <col min="3841" max="3841" width="14.6640625" style="218" customWidth="1"/>
    <col min="3842" max="3842" width="92.5" style="218" customWidth="1"/>
    <col min="3843" max="4096" width="9.33203125" style="218"/>
    <col min="4097" max="4097" width="14.6640625" style="218" customWidth="1"/>
    <col min="4098" max="4098" width="92.5" style="218" customWidth="1"/>
    <col min="4099" max="4352" width="9.33203125" style="218"/>
    <col min="4353" max="4353" width="14.6640625" style="218" customWidth="1"/>
    <col min="4354" max="4354" width="92.5" style="218" customWidth="1"/>
    <col min="4355" max="4608" width="9.33203125" style="218"/>
    <col min="4609" max="4609" width="14.6640625" style="218" customWidth="1"/>
    <col min="4610" max="4610" width="92.5" style="218" customWidth="1"/>
    <col min="4611" max="4864" width="9.33203125" style="218"/>
    <col min="4865" max="4865" width="14.6640625" style="218" customWidth="1"/>
    <col min="4866" max="4866" width="92.5" style="218" customWidth="1"/>
    <col min="4867" max="5120" width="9.33203125" style="218"/>
    <col min="5121" max="5121" width="14.6640625" style="218" customWidth="1"/>
    <col min="5122" max="5122" width="92.5" style="218" customWidth="1"/>
    <col min="5123" max="5376" width="9.33203125" style="218"/>
    <col min="5377" max="5377" width="14.6640625" style="218" customWidth="1"/>
    <col min="5378" max="5378" width="92.5" style="218" customWidth="1"/>
    <col min="5379" max="5632" width="9.33203125" style="218"/>
    <col min="5633" max="5633" width="14.6640625" style="218" customWidth="1"/>
    <col min="5634" max="5634" width="92.5" style="218" customWidth="1"/>
    <col min="5635" max="5888" width="9.33203125" style="218"/>
    <col min="5889" max="5889" width="14.6640625" style="218" customWidth="1"/>
    <col min="5890" max="5890" width="92.5" style="218" customWidth="1"/>
    <col min="5891" max="6144" width="9.33203125" style="218"/>
    <col min="6145" max="6145" width="14.6640625" style="218" customWidth="1"/>
    <col min="6146" max="6146" width="92.5" style="218" customWidth="1"/>
    <col min="6147" max="6400" width="9.33203125" style="218"/>
    <col min="6401" max="6401" width="14.6640625" style="218" customWidth="1"/>
    <col min="6402" max="6402" width="92.5" style="218" customWidth="1"/>
    <col min="6403" max="6656" width="9.33203125" style="218"/>
    <col min="6657" max="6657" width="14.6640625" style="218" customWidth="1"/>
    <col min="6658" max="6658" width="92.5" style="218" customWidth="1"/>
    <col min="6659" max="6912" width="9.33203125" style="218"/>
    <col min="6913" max="6913" width="14.6640625" style="218" customWidth="1"/>
    <col min="6914" max="6914" width="92.5" style="218" customWidth="1"/>
    <col min="6915" max="7168" width="9.33203125" style="218"/>
    <col min="7169" max="7169" width="14.6640625" style="218" customWidth="1"/>
    <col min="7170" max="7170" width="92.5" style="218" customWidth="1"/>
    <col min="7171" max="7424" width="9.33203125" style="218"/>
    <col min="7425" max="7425" width="14.6640625" style="218" customWidth="1"/>
    <col min="7426" max="7426" width="92.5" style="218" customWidth="1"/>
    <col min="7427" max="7680" width="9.33203125" style="218"/>
    <col min="7681" max="7681" width="14.6640625" style="218" customWidth="1"/>
    <col min="7682" max="7682" width="92.5" style="218" customWidth="1"/>
    <col min="7683" max="7936" width="9.33203125" style="218"/>
    <col min="7937" max="7937" width="14.6640625" style="218" customWidth="1"/>
    <col min="7938" max="7938" width="92.5" style="218" customWidth="1"/>
    <col min="7939" max="8192" width="9.33203125" style="218"/>
    <col min="8193" max="8193" width="14.6640625" style="218" customWidth="1"/>
    <col min="8194" max="8194" width="92.5" style="218" customWidth="1"/>
    <col min="8195" max="8448" width="9.33203125" style="218"/>
    <col min="8449" max="8449" width="14.6640625" style="218" customWidth="1"/>
    <col min="8450" max="8450" width="92.5" style="218" customWidth="1"/>
    <col min="8451" max="8704" width="9.33203125" style="218"/>
    <col min="8705" max="8705" width="14.6640625" style="218" customWidth="1"/>
    <col min="8706" max="8706" width="92.5" style="218" customWidth="1"/>
    <col min="8707" max="8960" width="9.33203125" style="218"/>
    <col min="8961" max="8961" width="14.6640625" style="218" customWidth="1"/>
    <col min="8962" max="8962" width="92.5" style="218" customWidth="1"/>
    <col min="8963" max="9216" width="9.33203125" style="218"/>
    <col min="9217" max="9217" width="14.6640625" style="218" customWidth="1"/>
    <col min="9218" max="9218" width="92.5" style="218" customWidth="1"/>
    <col min="9219" max="9472" width="9.33203125" style="218"/>
    <col min="9473" max="9473" width="14.6640625" style="218" customWidth="1"/>
    <col min="9474" max="9474" width="92.5" style="218" customWidth="1"/>
    <col min="9475" max="9728" width="9.33203125" style="218"/>
    <col min="9729" max="9729" width="14.6640625" style="218" customWidth="1"/>
    <col min="9730" max="9730" width="92.5" style="218" customWidth="1"/>
    <col min="9731" max="9984" width="9.33203125" style="218"/>
    <col min="9985" max="9985" width="14.6640625" style="218" customWidth="1"/>
    <col min="9986" max="9986" width="92.5" style="218" customWidth="1"/>
    <col min="9987" max="10240" width="9.33203125" style="218"/>
    <col min="10241" max="10241" width="14.6640625" style="218" customWidth="1"/>
    <col min="10242" max="10242" width="92.5" style="218" customWidth="1"/>
    <col min="10243" max="10496" width="9.33203125" style="218"/>
    <col min="10497" max="10497" width="14.6640625" style="218" customWidth="1"/>
    <col min="10498" max="10498" width="92.5" style="218" customWidth="1"/>
    <col min="10499" max="10752" width="9.33203125" style="218"/>
    <col min="10753" max="10753" width="14.6640625" style="218" customWidth="1"/>
    <col min="10754" max="10754" width="92.5" style="218" customWidth="1"/>
    <col min="10755" max="11008" width="9.33203125" style="218"/>
    <col min="11009" max="11009" width="14.6640625" style="218" customWidth="1"/>
    <col min="11010" max="11010" width="92.5" style="218" customWidth="1"/>
    <col min="11011" max="11264" width="9.33203125" style="218"/>
    <col min="11265" max="11265" width="14.6640625" style="218" customWidth="1"/>
    <col min="11266" max="11266" width="92.5" style="218" customWidth="1"/>
    <col min="11267" max="11520" width="9.33203125" style="218"/>
    <col min="11521" max="11521" width="14.6640625" style="218" customWidth="1"/>
    <col min="11522" max="11522" width="92.5" style="218" customWidth="1"/>
    <col min="11523" max="11776" width="9.33203125" style="218"/>
    <col min="11777" max="11777" width="14.6640625" style="218" customWidth="1"/>
    <col min="11778" max="11778" width="92.5" style="218" customWidth="1"/>
    <col min="11779" max="12032" width="9.33203125" style="218"/>
    <col min="12033" max="12033" width="14.6640625" style="218" customWidth="1"/>
    <col min="12034" max="12034" width="92.5" style="218" customWidth="1"/>
    <col min="12035" max="12288" width="9.33203125" style="218"/>
    <col min="12289" max="12289" width="14.6640625" style="218" customWidth="1"/>
    <col min="12290" max="12290" width="92.5" style="218" customWidth="1"/>
    <col min="12291" max="12544" width="9.33203125" style="218"/>
    <col min="12545" max="12545" width="14.6640625" style="218" customWidth="1"/>
    <col min="12546" max="12546" width="92.5" style="218" customWidth="1"/>
    <col min="12547" max="12800" width="9.33203125" style="218"/>
    <col min="12801" max="12801" width="14.6640625" style="218" customWidth="1"/>
    <col min="12802" max="12802" width="92.5" style="218" customWidth="1"/>
    <col min="12803" max="13056" width="9.33203125" style="218"/>
    <col min="13057" max="13057" width="14.6640625" style="218" customWidth="1"/>
    <col min="13058" max="13058" width="92.5" style="218" customWidth="1"/>
    <col min="13059" max="13312" width="9.33203125" style="218"/>
    <col min="13313" max="13313" width="14.6640625" style="218" customWidth="1"/>
    <col min="13314" max="13314" width="92.5" style="218" customWidth="1"/>
    <col min="13315" max="13568" width="9.33203125" style="218"/>
    <col min="13569" max="13569" width="14.6640625" style="218" customWidth="1"/>
    <col min="13570" max="13570" width="92.5" style="218" customWidth="1"/>
    <col min="13571" max="13824" width="9.33203125" style="218"/>
    <col min="13825" max="13825" width="14.6640625" style="218" customWidth="1"/>
    <col min="13826" max="13826" width="92.5" style="218" customWidth="1"/>
    <col min="13827" max="14080" width="9.33203125" style="218"/>
    <col min="14081" max="14081" width="14.6640625" style="218" customWidth="1"/>
    <col min="14082" max="14082" width="92.5" style="218" customWidth="1"/>
    <col min="14083" max="14336" width="9.33203125" style="218"/>
    <col min="14337" max="14337" width="14.6640625" style="218" customWidth="1"/>
    <col min="14338" max="14338" width="92.5" style="218" customWidth="1"/>
    <col min="14339" max="14592" width="9.33203125" style="218"/>
    <col min="14593" max="14593" width="14.6640625" style="218" customWidth="1"/>
    <col min="14594" max="14594" width="92.5" style="218" customWidth="1"/>
    <col min="14595" max="14848" width="9.33203125" style="218"/>
    <col min="14849" max="14849" width="14.6640625" style="218" customWidth="1"/>
    <col min="14850" max="14850" width="92.5" style="218" customWidth="1"/>
    <col min="14851" max="15104" width="9.33203125" style="218"/>
    <col min="15105" max="15105" width="14.6640625" style="218" customWidth="1"/>
    <col min="15106" max="15106" width="92.5" style="218" customWidth="1"/>
    <col min="15107" max="15360" width="9.33203125" style="218"/>
    <col min="15361" max="15361" width="14.6640625" style="218" customWidth="1"/>
    <col min="15362" max="15362" width="92.5" style="218" customWidth="1"/>
    <col min="15363" max="15616" width="9.33203125" style="218"/>
    <col min="15617" max="15617" width="14.6640625" style="218" customWidth="1"/>
    <col min="15618" max="15618" width="92.5" style="218" customWidth="1"/>
    <col min="15619" max="15872" width="9.33203125" style="218"/>
    <col min="15873" max="15873" width="14.6640625" style="218" customWidth="1"/>
    <col min="15874" max="15874" width="92.5" style="218" customWidth="1"/>
    <col min="15875" max="16128" width="9.33203125" style="218"/>
    <col min="16129" max="16129" width="14.6640625" style="218" customWidth="1"/>
    <col min="16130" max="16130" width="92.5" style="218" customWidth="1"/>
    <col min="16131" max="16384" width="9.33203125" style="218"/>
  </cols>
  <sheetData>
    <row r="2" spans="1:4" ht="19.5">
      <c r="B2" s="219" t="s">
        <v>946</v>
      </c>
    </row>
    <row r="4" spans="1:4" ht="19.5">
      <c r="A4" s="220"/>
      <c r="B4" s="221" t="s">
        <v>947</v>
      </c>
      <c r="C4" s="220"/>
      <c r="D4" s="220"/>
    </row>
    <row r="5" spans="1:4" ht="15.75">
      <c r="A5" s="220"/>
      <c r="C5" s="220"/>
      <c r="D5" s="220"/>
    </row>
    <row r="6" spans="1:4" ht="18.75">
      <c r="A6" s="220"/>
      <c r="B6" s="222" t="s">
        <v>948</v>
      </c>
      <c r="C6" s="220"/>
      <c r="D6" s="220"/>
    </row>
    <row r="7" spans="1:4" ht="15.75">
      <c r="A7" s="220"/>
      <c r="B7" s="220"/>
      <c r="C7" s="220"/>
      <c r="D7" s="220"/>
    </row>
    <row r="8" spans="1:4" ht="18.75">
      <c r="A8" s="222" t="s">
        <v>949</v>
      </c>
      <c r="B8" s="223" t="s">
        <v>950</v>
      </c>
      <c r="C8" s="220"/>
      <c r="D8" s="220"/>
    </row>
    <row r="9" spans="1:4" ht="18.75">
      <c r="A9" s="224"/>
      <c r="B9" s="223" t="s">
        <v>951</v>
      </c>
      <c r="C9" s="220"/>
      <c r="D9" s="220"/>
    </row>
    <row r="10" spans="1:4" ht="18.75">
      <c r="A10" s="224"/>
      <c r="B10" s="223"/>
      <c r="C10" s="220"/>
      <c r="D10" s="220"/>
    </row>
    <row r="11" spans="1:4" ht="15.75">
      <c r="A11" s="225" t="s">
        <v>952</v>
      </c>
      <c r="B11" s="226" t="s">
        <v>953</v>
      </c>
      <c r="C11" s="220"/>
      <c r="D11" s="220"/>
    </row>
    <row r="12" spans="1:4" ht="15.75">
      <c r="A12" s="227"/>
      <c r="B12" s="228"/>
      <c r="C12" s="220"/>
      <c r="D12" s="220"/>
    </row>
    <row r="13" spans="1:4" ht="15.75">
      <c r="A13" s="227" t="s">
        <v>1</v>
      </c>
      <c r="B13" s="228" t="str">
        <f>HYPERLINK("[ОКБ 4_КДЦ_поликлиника.xlsx]'Отделения_КДЦ'!B11","Хирургический кабинет")</f>
        <v>Хирургический кабинет</v>
      </c>
      <c r="C13" s="220"/>
      <c r="D13" s="220"/>
    </row>
    <row r="14" spans="1:4" ht="15.75">
      <c r="A14" s="227" t="s">
        <v>18</v>
      </c>
      <c r="B14" s="228" t="str">
        <f>HYPERLINK("[ОКБ 4_КДЦ_поликлиника.xlsx]'Отделения_КДЦ'!B22","Оториноларингологический кабинет")</f>
        <v>Оториноларингологический кабинет</v>
      </c>
      <c r="C14" s="220"/>
      <c r="D14" s="220"/>
    </row>
    <row r="15" spans="1:4" ht="15.75">
      <c r="A15" s="227" t="s">
        <v>26</v>
      </c>
      <c r="B15" s="228" t="str">
        <f>HYPERLINK("[ОКБ 4_КДЦ_поликлиника.xlsx]'Отделения_КДЦ'!B33","Гастроэнтерологический кабинет")</f>
        <v>Гастроэнтерологический кабинет</v>
      </c>
      <c r="C15" s="220"/>
      <c r="D15" s="220"/>
    </row>
    <row r="16" spans="1:4" ht="15.75">
      <c r="A16" s="227" t="s">
        <v>34</v>
      </c>
      <c r="B16" s="228" t="str">
        <f>HYPERLINK("[ОКБ 4_КДЦ_поликлиника.xlsx]'Отделения_КДЦ'!B44","Урологический центр")</f>
        <v>Урологический центр</v>
      </c>
      <c r="C16" s="220"/>
      <c r="D16" s="220"/>
    </row>
    <row r="17" spans="1:4" ht="15.75">
      <c r="A17" s="227" t="s">
        <v>128</v>
      </c>
      <c r="B17" s="228" t="str">
        <f>HYPERLINK("[ОКБ 4_КДЦ_поликлиника.xlsx]'Отделения_КДЦ'!B65","Гинекологический кабинет")</f>
        <v>Гинекологический кабинет</v>
      </c>
      <c r="C17" s="220"/>
      <c r="D17" s="220"/>
    </row>
    <row r="18" spans="1:4" ht="15.75">
      <c r="A18" s="227" t="s">
        <v>136</v>
      </c>
      <c r="B18" s="228" t="str">
        <f>HYPERLINK("[ОКБ 4_КДЦ_поликлиника.xlsx]'Отделения_КДЦ'!B76","Неврологический кабинет")</f>
        <v>Неврологический кабинет</v>
      </c>
      <c r="C18" s="220"/>
      <c r="D18" s="220"/>
    </row>
    <row r="19" spans="1:4" ht="15.75">
      <c r="A19" s="227" t="s">
        <v>144</v>
      </c>
      <c r="B19" s="228" t="str">
        <f>HYPERLINK("[ОКБ 4_КДЦ_поликлиника.xlsx]'Отделения_КДЦ'!B87","Кардиологический кабинет")</f>
        <v>Кардиологический кабинет</v>
      </c>
      <c r="C19" s="220"/>
      <c r="D19" s="220"/>
    </row>
    <row r="20" spans="1:4" ht="15.75">
      <c r="A20" s="227" t="s">
        <v>152</v>
      </c>
      <c r="B20" s="228" t="str">
        <f>HYPERLINK("[ОКБ 4_КДЦ_поликлиника.xlsx]'Отделения_КДЦ'!B98","Процедурный кабинет")</f>
        <v>Процедурный кабинет</v>
      </c>
      <c r="C20" s="220"/>
      <c r="D20" s="220"/>
    </row>
    <row r="21" spans="1:4" ht="15.75">
      <c r="A21" s="227" t="s">
        <v>159</v>
      </c>
      <c r="B21" s="228" t="str">
        <f>HYPERLINK("[ОКБ 4_КДЦ_поликлиника.xlsx]'Отделения_КДЦ'!B116","Пульмонологический центр")</f>
        <v>Пульмонологический центр</v>
      </c>
      <c r="C21" s="220"/>
      <c r="D21" s="220"/>
    </row>
    <row r="22" spans="1:4" ht="15.75">
      <c r="A22" s="227" t="s">
        <v>186</v>
      </c>
      <c r="B22" s="228" t="str">
        <f>HYPERLINK("[ОКБ 4_КДЦ_поликлиника.xlsx]'Отделения_КДЦ'!B133","Отделение функциональной диагностики")</f>
        <v>Отделение функциональной диагностики</v>
      </c>
      <c r="C22" s="220"/>
      <c r="D22" s="220"/>
    </row>
    <row r="23" spans="1:4" ht="15.75">
      <c r="A23" s="227" t="s">
        <v>227</v>
      </c>
      <c r="B23" s="228" t="str">
        <f>HYPERLINK("[ОКБ 4_КДЦ_поликлиника.xlsx]'Отделения_КДЦ'!B169","Эндоскопическое отделение")</f>
        <v>Эндоскопическое отделение</v>
      </c>
      <c r="C23" s="220"/>
      <c r="D23" s="220"/>
    </row>
    <row r="24" spans="1:4" ht="15.75">
      <c r="A24" s="227" t="s">
        <v>259</v>
      </c>
      <c r="B24" s="228" t="str">
        <f>HYPERLINK("[ОКБ 4_КДЦ_поликлиника.xlsx]'Отделения_КДЦ'!B202","Кабинет ультразвуковых исследований (УЗИ)")</f>
        <v>Кабинет ультразвуковых исследований (УЗИ)</v>
      </c>
      <c r="C24" s="220"/>
      <c r="D24" s="220"/>
    </row>
    <row r="25" spans="1:4" ht="15.75">
      <c r="A25" s="227" t="s">
        <v>325</v>
      </c>
      <c r="B25" s="228" t="str">
        <f>HYPERLINK("[ОКБ 4_КДЦ_поликлиника.xlsx]'Отделения_КДЦ'!B254","Отделение лучевой диагностики")</f>
        <v>Отделение лучевой диагностики</v>
      </c>
      <c r="C25" s="220"/>
      <c r="D25" s="220"/>
    </row>
    <row r="26" spans="1:4" ht="15.75">
      <c r="A26" s="227" t="s">
        <v>436</v>
      </c>
      <c r="B26" s="228" t="str">
        <f>HYPERLINK("[ОКБ 4_КДЦ_поликлиника.xlsx]'Отделения_КДЦ'!B310","Отделение рент.компьют. и магнитно-резонансной томографии")</f>
        <v>Отделение рент.компьют. и магнитно-резонансной томографии</v>
      </c>
      <c r="C26" s="220"/>
      <c r="D26" s="220"/>
    </row>
    <row r="27" spans="1:4" ht="15.75">
      <c r="A27" s="227" t="s">
        <v>535</v>
      </c>
      <c r="B27" s="228" t="str">
        <f>HYPERLINK("[ОКБ 4_КДЦ_поликлиника.xlsx]'Отделения_КДЦ'!B372","Лаборатория клинико-диагностическая")</f>
        <v>Лаборатория клинико-диагностическая</v>
      </c>
      <c r="C27" s="220"/>
      <c r="D27" s="220"/>
    </row>
    <row r="28" spans="1:4" ht="15.75">
      <c r="A28" s="230" t="s">
        <v>957</v>
      </c>
      <c r="B28" s="231" t="str">
        <f>HYPERLINK("[ОКБ 4_КДЦ_поликлиника.xlsx]'Отделения_КДЦ'!B393"," Биохимические исследования")</f>
        <v xml:space="preserve"> Биохимические исследования</v>
      </c>
      <c r="C28" s="220"/>
      <c r="D28" s="220"/>
    </row>
    <row r="29" spans="1:4" ht="15.75">
      <c r="A29" s="230" t="s">
        <v>958</v>
      </c>
      <c r="B29" s="231" t="str">
        <f>HYPERLINK("[ОКБ 4_КДЦ_поликлиника.xlsx]'Отделения_КДЦ'!B474","Клинические исследования")</f>
        <v>Клинические исследования</v>
      </c>
      <c r="C29" s="220"/>
      <c r="D29" s="220"/>
    </row>
    <row r="30" spans="1:4" ht="15.75">
      <c r="A30" s="230" t="s">
        <v>959</v>
      </c>
      <c r="B30" s="231" t="str">
        <f>HYPERLINK("[ОКБ 4_КДЦ_поликлиника.xlsx]'Отделения_КДЦ'!B537","Иммунологические исследования")</f>
        <v>Иммунологические исследования</v>
      </c>
      <c r="C30" s="220"/>
      <c r="D30" s="220"/>
    </row>
    <row r="31" spans="1:4" ht="15.75">
      <c r="A31" s="230" t="s">
        <v>960</v>
      </c>
      <c r="B31" s="231" t="str">
        <f>HYPERLINK("[ОКБ 4_КДЦ_поликлиника.xlsx]'Отделения_КДЦ'!B588","Отделение гемостаза лаборатории")</f>
        <v>Отделение гемостаза лаборатории</v>
      </c>
      <c r="C31" s="220"/>
      <c r="D31" s="220"/>
    </row>
    <row r="32" spans="1:4" ht="15.75">
      <c r="A32" s="230" t="s">
        <v>961</v>
      </c>
      <c r="B32" s="231" t="str">
        <f>HYPERLINK("[ОКБ 4_КДЦ_поликлиника.xlsx]'Отделения_КДЦ'!B617","ПЦР-исследования")</f>
        <v>ПЦР-исследования</v>
      </c>
      <c r="C32" s="220"/>
      <c r="D32" s="220"/>
    </row>
    <row r="33" spans="1:4" ht="15.75">
      <c r="A33" s="227" t="s">
        <v>954</v>
      </c>
      <c r="B33" s="228" t="str">
        <f>HYPERLINK("[ОКБ 4_КДЦ_поликлиника.xlsx]'Отделения_КДЦ'!B646","Стоимость 1 койко-дня в отделениях КДЦ")</f>
        <v>Стоимость 1 койко-дня в отделениях КДЦ</v>
      </c>
      <c r="C33" s="220"/>
      <c r="D33" s="220"/>
    </row>
    <row r="34" spans="1:4" ht="15.75">
      <c r="A34" s="227" t="s">
        <v>928</v>
      </c>
      <c r="B34" s="228" t="str">
        <f>HYPERLINK("[ОКБ 4_КДЦ_поликлиника.xlsx]'Отделения_КДЦ'!B672","Консультативное отделение")</f>
        <v>Консультативное отделение</v>
      </c>
      <c r="C34" s="220"/>
      <c r="D34" s="220"/>
    </row>
    <row r="35" spans="1:4" ht="15.75">
      <c r="A35" s="227" t="s">
        <v>955</v>
      </c>
      <c r="B35" s="228" t="str">
        <f>HYPERLINK("[ОКБ 4_КДЦ_поликлиника.xlsx]'Отделения_КДЦ'!B695","Приемное отделение")</f>
        <v>Приемное отделение</v>
      </c>
      <c r="C35" s="220"/>
      <c r="D35" s="220"/>
    </row>
    <row r="36" spans="1:4" ht="15.75">
      <c r="A36" s="227" t="s">
        <v>956</v>
      </c>
      <c r="B36" s="228" t="str">
        <f>HYPERLINK("[ОКБ 4_КДЦ_поликлиника.xlsx]'Отделения_КДЦ'!B714","Отделение стерилизационное (консультативно-диагностический центр)")</f>
        <v>Отделение стерилизационное (консультативно-диагностический центр)</v>
      </c>
      <c r="C36" s="220"/>
      <c r="D36" s="220"/>
    </row>
    <row r="37" spans="1:4" s="220" customFormat="1" ht="15.75">
      <c r="A37" s="227" t="s">
        <v>940</v>
      </c>
      <c r="B37" s="228" t="s">
        <v>941</v>
      </c>
    </row>
    <row r="38" spans="1:4" ht="15.75">
      <c r="A38" s="227"/>
      <c r="B38" s="228"/>
      <c r="C38" s="220"/>
      <c r="D38" s="220"/>
    </row>
    <row r="39" spans="1:4" ht="15.75">
      <c r="A39" s="227"/>
      <c r="B39" s="228"/>
      <c r="C39" s="220"/>
      <c r="D39" s="220"/>
    </row>
    <row r="40" spans="1:4" ht="15.75">
      <c r="A40" s="227"/>
      <c r="B40" s="228"/>
      <c r="C40" s="220"/>
      <c r="D40" s="220"/>
    </row>
    <row r="41" spans="1:4" ht="15.75">
      <c r="A41" s="227"/>
      <c r="B41" s="228"/>
      <c r="C41" s="220"/>
      <c r="D41" s="220"/>
    </row>
    <row r="42" spans="1:4" ht="15.75">
      <c r="A42" s="227"/>
      <c r="B42" s="228"/>
      <c r="C42" s="220"/>
      <c r="D42" s="220"/>
    </row>
    <row r="43" spans="1:4" ht="15.75">
      <c r="A43" s="227"/>
      <c r="B43" s="229"/>
      <c r="C43" s="220"/>
      <c r="D43" s="220"/>
    </row>
    <row r="44" spans="1:4" ht="15.75">
      <c r="A44" s="227"/>
      <c r="B44" s="228"/>
      <c r="C44" s="220"/>
      <c r="D44" s="220"/>
    </row>
    <row r="45" spans="1:4" ht="15.75">
      <c r="A45" s="227"/>
      <c r="B45" s="228"/>
      <c r="C45" s="220"/>
      <c r="D45" s="220"/>
    </row>
    <row r="46" spans="1:4" ht="15.75">
      <c r="A46" s="227"/>
      <c r="B46" s="228"/>
      <c r="C46" s="220"/>
      <c r="D46" s="220"/>
    </row>
    <row r="47" spans="1:4" ht="15.75">
      <c r="A47" s="220"/>
      <c r="B47" s="220"/>
      <c r="C47" s="220"/>
      <c r="D47" s="220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B649"/>
  <sheetViews>
    <sheetView tabSelected="1" view="pageBreakPreview" topLeftCell="A607" zoomScaleSheetLayoutView="100" workbookViewId="0">
      <selection activeCell="E626" sqref="E626"/>
    </sheetView>
  </sheetViews>
  <sheetFormatPr defaultRowHeight="15"/>
  <cols>
    <col min="1" max="1" width="13.1640625" style="21" customWidth="1"/>
    <col min="2" max="2" width="116" style="21" customWidth="1"/>
    <col min="3" max="3" width="21.33203125" style="21" customWidth="1"/>
    <col min="4" max="4" width="9.33203125" style="4"/>
    <col min="5" max="5" width="17.6640625" style="10" customWidth="1"/>
    <col min="6" max="6" width="9.33203125" style="10"/>
    <col min="7" max="7" width="10.1640625" style="21" bestFit="1" customWidth="1"/>
    <col min="8" max="16384" width="9.33203125" style="21"/>
  </cols>
  <sheetData>
    <row r="1" spans="1:32" s="3" customFormat="1" ht="22.5">
      <c r="A1" s="1"/>
      <c r="B1" s="2" t="s">
        <v>0</v>
      </c>
      <c r="D1" s="4"/>
      <c r="E1" s="5"/>
      <c r="F1" s="6"/>
      <c r="H1" s="7"/>
      <c r="J1" s="8"/>
    </row>
    <row r="2" spans="1:32" s="3" customFormat="1" ht="15.75">
      <c r="A2" s="1"/>
      <c r="B2" s="9"/>
      <c r="D2" s="4"/>
      <c r="E2" s="10"/>
      <c r="F2" s="6"/>
      <c r="H2" s="7"/>
      <c r="J2" s="8"/>
    </row>
    <row r="3" spans="1:32" s="3" customFormat="1" ht="15.75">
      <c r="A3" s="11" t="s">
        <v>1</v>
      </c>
      <c r="B3" s="12" t="s">
        <v>2</v>
      </c>
      <c r="D3" s="4"/>
      <c r="E3" s="10"/>
      <c r="F3" s="13"/>
      <c r="G3" s="1"/>
      <c r="H3" s="14"/>
      <c r="I3" s="15"/>
    </row>
    <row r="4" spans="1:32" s="3" customFormat="1" ht="16.5" thickBot="1">
      <c r="A4" s="11"/>
      <c r="B4" s="12"/>
      <c r="D4" s="4"/>
      <c r="E4" s="10"/>
      <c r="F4" s="13"/>
      <c r="G4" s="1"/>
      <c r="H4" s="14"/>
      <c r="I4" s="15"/>
    </row>
    <row r="5" spans="1:32" ht="16.5" customHeight="1">
      <c r="A5" s="242" t="s">
        <v>3</v>
      </c>
      <c r="B5" s="244" t="s">
        <v>4</v>
      </c>
      <c r="C5" s="246" t="s">
        <v>5</v>
      </c>
      <c r="D5" s="16"/>
      <c r="E5" s="17"/>
      <c r="F5" s="18"/>
      <c r="G5" s="16"/>
      <c r="H5" s="19"/>
      <c r="I5" s="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6.5" customHeight="1" thickBot="1">
      <c r="A6" s="243"/>
      <c r="B6" s="245"/>
      <c r="C6" s="245"/>
      <c r="D6" s="16"/>
      <c r="E6" s="17"/>
      <c r="F6" s="18"/>
      <c r="G6" s="16"/>
      <c r="H6" s="16"/>
      <c r="I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5.75" customHeight="1">
      <c r="A7" s="22" t="s">
        <v>6</v>
      </c>
      <c r="B7" s="23" t="s">
        <v>7</v>
      </c>
      <c r="C7" s="24">
        <v>1000</v>
      </c>
      <c r="D7" s="25"/>
      <c r="E7" s="26"/>
      <c r="F7" s="27"/>
      <c r="G7" s="25"/>
      <c r="H7" s="28"/>
      <c r="I7" s="28"/>
    </row>
    <row r="8" spans="1:32" s="4" customFormat="1" ht="15.75" customHeight="1">
      <c r="A8" s="22" t="s">
        <v>8</v>
      </c>
      <c r="B8" s="23" t="s">
        <v>9</v>
      </c>
      <c r="C8" s="24">
        <v>1000</v>
      </c>
      <c r="D8" s="25"/>
      <c r="E8" s="26"/>
      <c r="F8" s="27"/>
      <c r="G8" s="25"/>
      <c r="H8" s="28"/>
      <c r="I8" s="28"/>
    </row>
    <row r="9" spans="1:32" s="4" customFormat="1" ht="15.75" customHeight="1">
      <c r="A9" s="22" t="s">
        <v>10</v>
      </c>
      <c r="B9" s="23" t="s">
        <v>11</v>
      </c>
      <c r="C9" s="24">
        <v>850</v>
      </c>
      <c r="D9" s="25"/>
      <c r="E9" s="26"/>
      <c r="F9" s="27"/>
      <c r="G9" s="25"/>
      <c r="H9" s="28"/>
      <c r="I9" s="28"/>
    </row>
    <row r="10" spans="1:32" s="4" customFormat="1" ht="15.75">
      <c r="A10" s="22" t="s">
        <v>12</v>
      </c>
      <c r="B10" s="23" t="s">
        <v>13</v>
      </c>
      <c r="C10" s="24">
        <v>850</v>
      </c>
      <c r="D10" s="25"/>
      <c r="E10" s="26"/>
      <c r="F10" s="27"/>
      <c r="G10" s="25"/>
      <c r="H10" s="28"/>
      <c r="I10" s="28"/>
    </row>
    <row r="11" spans="1:32" s="4" customFormat="1" ht="15.75">
      <c r="A11" s="22" t="s">
        <v>14</v>
      </c>
      <c r="B11" s="29" t="s">
        <v>15</v>
      </c>
      <c r="C11" s="24">
        <v>750</v>
      </c>
      <c r="D11" s="25"/>
      <c r="E11" s="26"/>
      <c r="F11" s="27"/>
      <c r="G11" s="25"/>
      <c r="H11" s="28"/>
      <c r="I11" s="28"/>
    </row>
    <row r="12" spans="1:32" s="4" customFormat="1" ht="16.5" thickBot="1">
      <c r="A12" s="30" t="s">
        <v>16</v>
      </c>
      <c r="B12" s="31" t="s">
        <v>17</v>
      </c>
      <c r="C12" s="32">
        <v>600</v>
      </c>
      <c r="D12" s="25"/>
      <c r="E12" s="26"/>
      <c r="F12" s="27"/>
      <c r="G12" s="25"/>
      <c r="H12" s="28"/>
      <c r="I12" s="28"/>
    </row>
    <row r="14" spans="1:32" s="3" customFormat="1" ht="15.75">
      <c r="A14" s="11" t="s">
        <v>18</v>
      </c>
      <c r="B14" s="12" t="s">
        <v>19</v>
      </c>
      <c r="D14" s="4"/>
      <c r="E14" s="10"/>
      <c r="F14" s="13"/>
      <c r="G14" s="1"/>
      <c r="H14" s="14"/>
      <c r="I14" s="15"/>
    </row>
    <row r="15" spans="1:32" s="3" customFormat="1" ht="16.5" thickBot="1">
      <c r="A15" s="11"/>
      <c r="B15" s="12"/>
      <c r="D15" s="4"/>
      <c r="E15" s="10"/>
      <c r="F15" s="13"/>
      <c r="G15" s="1"/>
      <c r="H15" s="14"/>
      <c r="I15" s="15"/>
    </row>
    <row r="16" spans="1:32" ht="16.5" customHeight="1">
      <c r="A16" s="242" t="s">
        <v>3</v>
      </c>
      <c r="B16" s="244" t="s">
        <v>4</v>
      </c>
      <c r="C16" s="246" t="s">
        <v>5</v>
      </c>
      <c r="D16" s="16"/>
      <c r="E16" s="17"/>
      <c r="F16" s="18"/>
      <c r="G16" s="16"/>
      <c r="H16" s="19"/>
      <c r="I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 customHeight="1" thickBot="1">
      <c r="A17" s="243"/>
      <c r="B17" s="245"/>
      <c r="C17" s="245"/>
      <c r="D17" s="16"/>
      <c r="E17" s="17"/>
      <c r="F17" s="18"/>
      <c r="G17" s="16"/>
      <c r="H17" s="16"/>
      <c r="I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5.75" customHeight="1">
      <c r="A18" s="22" t="s">
        <v>20</v>
      </c>
      <c r="B18" s="23" t="s">
        <v>7</v>
      </c>
      <c r="C18" s="24">
        <v>1000</v>
      </c>
      <c r="D18" s="25"/>
      <c r="E18" s="26"/>
      <c r="F18" s="27"/>
      <c r="G18" s="25"/>
      <c r="H18" s="28"/>
      <c r="I18" s="28"/>
    </row>
    <row r="19" spans="1:32" s="4" customFormat="1" ht="15.75" customHeight="1">
      <c r="A19" s="22" t="s">
        <v>21</v>
      </c>
      <c r="B19" s="23" t="s">
        <v>9</v>
      </c>
      <c r="C19" s="24">
        <v>1000</v>
      </c>
      <c r="D19" s="25"/>
      <c r="E19" s="26"/>
      <c r="F19" s="27"/>
      <c r="G19" s="25"/>
      <c r="H19" s="28"/>
      <c r="I19" s="28"/>
    </row>
    <row r="20" spans="1:32" s="4" customFormat="1" ht="15.75" customHeight="1">
      <c r="A20" s="22" t="s">
        <v>22</v>
      </c>
      <c r="B20" s="23" t="s">
        <v>11</v>
      </c>
      <c r="C20" s="24">
        <v>850</v>
      </c>
      <c r="D20" s="25"/>
      <c r="E20" s="26"/>
      <c r="F20" s="27"/>
      <c r="G20" s="25"/>
      <c r="H20" s="28"/>
      <c r="I20" s="28"/>
    </row>
    <row r="21" spans="1:32" s="4" customFormat="1" ht="15.75">
      <c r="A21" s="22" t="s">
        <v>23</v>
      </c>
      <c r="B21" s="23" t="s">
        <v>13</v>
      </c>
      <c r="C21" s="24">
        <v>850</v>
      </c>
      <c r="D21" s="25"/>
      <c r="E21" s="26"/>
      <c r="F21" s="27"/>
      <c r="G21" s="25"/>
      <c r="H21" s="28"/>
      <c r="I21" s="28"/>
    </row>
    <row r="22" spans="1:32" s="4" customFormat="1" ht="15.75">
      <c r="A22" s="22" t="s">
        <v>24</v>
      </c>
      <c r="B22" s="29" t="s">
        <v>15</v>
      </c>
      <c r="C22" s="24">
        <v>750</v>
      </c>
      <c r="D22" s="25"/>
      <c r="E22" s="26"/>
      <c r="F22" s="27"/>
      <c r="G22" s="25"/>
      <c r="H22" s="28"/>
      <c r="I22" s="28"/>
    </row>
    <row r="23" spans="1:32" s="4" customFormat="1" ht="16.5" thickBot="1">
      <c r="A23" s="30" t="s">
        <v>25</v>
      </c>
      <c r="B23" s="31" t="s">
        <v>17</v>
      </c>
      <c r="C23" s="32">
        <v>600</v>
      </c>
      <c r="D23" s="25"/>
      <c r="E23" s="26"/>
      <c r="F23" s="27"/>
      <c r="G23" s="25"/>
      <c r="H23" s="28"/>
      <c r="I23" s="28"/>
    </row>
    <row r="25" spans="1:32" s="3" customFormat="1" ht="15.75">
      <c r="A25" s="11" t="s">
        <v>26</v>
      </c>
      <c r="B25" s="12" t="s">
        <v>27</v>
      </c>
      <c r="D25" s="4"/>
      <c r="E25" s="10"/>
      <c r="F25" s="13"/>
      <c r="G25" s="1"/>
      <c r="H25" s="14"/>
      <c r="I25" s="15"/>
    </row>
    <row r="26" spans="1:32" s="3" customFormat="1" ht="16.5" thickBot="1">
      <c r="A26" s="11"/>
      <c r="B26" s="12"/>
      <c r="D26" s="4"/>
      <c r="E26" s="10"/>
      <c r="F26" s="13"/>
      <c r="G26" s="1"/>
      <c r="H26" s="14"/>
      <c r="I26" s="15"/>
    </row>
    <row r="27" spans="1:32" ht="16.5" customHeight="1">
      <c r="A27" s="242" t="s">
        <v>3</v>
      </c>
      <c r="B27" s="244" t="s">
        <v>4</v>
      </c>
      <c r="C27" s="246" t="s">
        <v>5</v>
      </c>
      <c r="D27" s="16"/>
      <c r="E27" s="17"/>
      <c r="F27" s="18"/>
      <c r="G27" s="16"/>
      <c r="H27" s="19"/>
      <c r="I27" s="2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 customHeight="1" thickBot="1">
      <c r="A28" s="243"/>
      <c r="B28" s="245"/>
      <c r="C28" s="245"/>
      <c r="D28" s="16"/>
      <c r="E28" s="17"/>
      <c r="F28" s="18"/>
      <c r="G28" s="16"/>
      <c r="H28" s="16"/>
      <c r="I28" s="2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5.75" customHeight="1">
      <c r="A29" s="22" t="s">
        <v>28</v>
      </c>
      <c r="B29" s="23" t="s">
        <v>7</v>
      </c>
      <c r="C29" s="24">
        <v>1000</v>
      </c>
      <c r="D29" s="25"/>
      <c r="E29" s="26"/>
      <c r="F29" s="27"/>
      <c r="G29" s="25"/>
      <c r="H29" s="28"/>
      <c r="I29" s="28"/>
    </row>
    <row r="30" spans="1:32" s="4" customFormat="1" ht="15.75" customHeight="1">
      <c r="A30" s="22" t="s">
        <v>29</v>
      </c>
      <c r="B30" s="23" t="s">
        <v>9</v>
      </c>
      <c r="C30" s="24">
        <v>1000</v>
      </c>
      <c r="D30" s="25"/>
      <c r="E30" s="26"/>
      <c r="F30" s="27"/>
      <c r="G30" s="25"/>
      <c r="H30" s="28"/>
      <c r="I30" s="28"/>
    </row>
    <row r="31" spans="1:32" s="4" customFormat="1" ht="15.75" customHeight="1">
      <c r="A31" s="22" t="s">
        <v>30</v>
      </c>
      <c r="B31" s="23" t="s">
        <v>11</v>
      </c>
      <c r="C31" s="24">
        <v>850</v>
      </c>
      <c r="D31" s="25"/>
      <c r="E31" s="26"/>
      <c r="F31" s="27"/>
      <c r="G31" s="25"/>
      <c r="H31" s="28"/>
      <c r="I31" s="28"/>
    </row>
    <row r="32" spans="1:32" s="4" customFormat="1" ht="15.75">
      <c r="A32" s="22" t="s">
        <v>31</v>
      </c>
      <c r="B32" s="23" t="s">
        <v>13</v>
      </c>
      <c r="C32" s="24">
        <v>850</v>
      </c>
      <c r="D32" s="25"/>
      <c r="E32" s="26"/>
      <c r="F32" s="27"/>
      <c r="G32" s="25"/>
      <c r="H32" s="28"/>
      <c r="I32" s="28"/>
    </row>
    <row r="33" spans="1:30" s="4" customFormat="1" ht="15.75">
      <c r="A33" s="22" t="s">
        <v>32</v>
      </c>
      <c r="B33" s="29" t="s">
        <v>15</v>
      </c>
      <c r="C33" s="24">
        <v>750</v>
      </c>
      <c r="D33" s="25"/>
      <c r="E33" s="26"/>
      <c r="F33" s="27"/>
      <c r="G33" s="25"/>
      <c r="H33" s="28"/>
      <c r="I33" s="28"/>
    </row>
    <row r="34" spans="1:30" s="4" customFormat="1" ht="16.5" thickBot="1">
      <c r="A34" s="30" t="s">
        <v>33</v>
      </c>
      <c r="B34" s="31" t="s">
        <v>17</v>
      </c>
      <c r="C34" s="32">
        <v>600</v>
      </c>
      <c r="D34" s="25"/>
      <c r="E34" s="26"/>
      <c r="F34" s="27"/>
      <c r="G34" s="25"/>
      <c r="H34" s="28"/>
      <c r="I34" s="28"/>
    </row>
    <row r="36" spans="1:30" s="35" customFormat="1" ht="15.75">
      <c r="A36" s="33" t="s">
        <v>34</v>
      </c>
      <c r="B36" s="34" t="s">
        <v>35</v>
      </c>
      <c r="D36" s="36"/>
      <c r="E36" s="37"/>
      <c r="F36" s="38"/>
      <c r="G36" s="39"/>
    </row>
    <row r="37" spans="1:30" s="35" customFormat="1" ht="16.5" thickBot="1">
      <c r="A37" s="33"/>
      <c r="B37" s="34"/>
      <c r="D37" s="36"/>
      <c r="E37" s="37"/>
      <c r="F37" s="38"/>
      <c r="G37" s="39"/>
    </row>
    <row r="38" spans="1:30" s="44" customFormat="1" ht="16.5" customHeight="1">
      <c r="A38" s="268" t="s">
        <v>3</v>
      </c>
      <c r="B38" s="270" t="s">
        <v>4</v>
      </c>
      <c r="C38" s="272" t="s">
        <v>5</v>
      </c>
      <c r="D38" s="40"/>
      <c r="E38" s="41"/>
      <c r="F38" s="42"/>
      <c r="G38" s="43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s="44" customFormat="1" ht="20.25" customHeight="1" thickBot="1">
      <c r="A39" s="269"/>
      <c r="B39" s="271"/>
      <c r="C39" s="271"/>
      <c r="D39" s="40"/>
      <c r="E39" s="41"/>
      <c r="F39" s="41"/>
      <c r="G39" s="43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s="45" customFormat="1" ht="15.75" customHeight="1">
      <c r="A40" s="22" t="s">
        <v>36</v>
      </c>
      <c r="B40" s="23" t="s">
        <v>7</v>
      </c>
      <c r="C40" s="24">
        <v>1000</v>
      </c>
      <c r="D40" s="27"/>
      <c r="E40" s="25"/>
      <c r="F40" s="28"/>
      <c r="G40" s="28"/>
    </row>
    <row r="41" spans="1:30" s="45" customFormat="1" ht="15.75" customHeight="1">
      <c r="A41" s="22" t="s">
        <v>37</v>
      </c>
      <c r="B41" s="23" t="s">
        <v>9</v>
      </c>
      <c r="C41" s="24">
        <v>1000</v>
      </c>
      <c r="D41" s="27"/>
      <c r="E41" s="25"/>
      <c r="F41" s="28"/>
      <c r="G41" s="28"/>
    </row>
    <row r="42" spans="1:30" s="45" customFormat="1" ht="15.75" customHeight="1">
      <c r="A42" s="22" t="s">
        <v>38</v>
      </c>
      <c r="B42" s="23" t="s">
        <v>11</v>
      </c>
      <c r="C42" s="24">
        <v>850</v>
      </c>
      <c r="D42" s="27"/>
      <c r="E42" s="25"/>
      <c r="F42" s="28"/>
      <c r="G42" s="28"/>
    </row>
    <row r="43" spans="1:30" s="45" customFormat="1" ht="15.75">
      <c r="A43" s="22" t="s">
        <v>39</v>
      </c>
      <c r="B43" s="23" t="s">
        <v>13</v>
      </c>
      <c r="C43" s="24">
        <v>850</v>
      </c>
      <c r="D43" s="27"/>
      <c r="E43" s="25"/>
      <c r="F43" s="28"/>
      <c r="G43" s="28"/>
    </row>
    <row r="44" spans="1:30" s="45" customFormat="1" ht="15.75">
      <c r="A44" s="22" t="s">
        <v>40</v>
      </c>
      <c r="B44" s="29" t="s">
        <v>15</v>
      </c>
      <c r="C44" s="24">
        <v>750</v>
      </c>
      <c r="D44" s="27"/>
      <c r="E44" s="25"/>
      <c r="F44" s="28"/>
      <c r="G44" s="28"/>
    </row>
    <row r="45" spans="1:30" s="45" customFormat="1" ht="16.5" thickBot="1">
      <c r="A45" s="22" t="s">
        <v>41</v>
      </c>
      <c r="B45" s="31" t="s">
        <v>17</v>
      </c>
      <c r="C45" s="32">
        <v>600</v>
      </c>
      <c r="D45" s="27"/>
      <c r="E45" s="25"/>
      <c r="F45" s="28"/>
      <c r="G45" s="28"/>
    </row>
    <row r="46" spans="1:30" s="45" customFormat="1" ht="15.75">
      <c r="A46" s="46"/>
      <c r="B46" s="47" t="s">
        <v>42</v>
      </c>
      <c r="C46" s="48"/>
      <c r="D46" s="27"/>
      <c r="E46" s="25"/>
      <c r="F46" s="28"/>
      <c r="G46" s="28"/>
    </row>
    <row r="47" spans="1:30" s="45" customFormat="1" ht="15.75">
      <c r="A47" s="22" t="s">
        <v>43</v>
      </c>
      <c r="B47" s="49" t="s">
        <v>44</v>
      </c>
      <c r="C47" s="50">
        <v>10000</v>
      </c>
      <c r="D47" s="27"/>
      <c r="E47" s="25"/>
      <c r="F47" s="28"/>
      <c r="G47" s="28"/>
    </row>
    <row r="48" spans="1:30" s="45" customFormat="1" ht="31.5">
      <c r="A48" s="22" t="s">
        <v>45</v>
      </c>
      <c r="B48" s="51" t="s">
        <v>46</v>
      </c>
      <c r="C48" s="52">
        <v>10500</v>
      </c>
      <c r="D48" s="27"/>
      <c r="E48" s="25"/>
      <c r="F48" s="28"/>
      <c r="G48" s="28"/>
    </row>
    <row r="49" spans="1:7" s="45" customFormat="1" ht="15.75">
      <c r="A49" s="22" t="s">
        <v>47</v>
      </c>
      <c r="B49" s="53" t="s">
        <v>48</v>
      </c>
      <c r="C49" s="50">
        <v>6000</v>
      </c>
      <c r="D49" s="27"/>
      <c r="E49" s="25"/>
      <c r="F49" s="28"/>
      <c r="G49" s="28"/>
    </row>
    <row r="50" spans="1:7" s="45" customFormat="1" ht="15.75">
      <c r="A50" s="22" t="s">
        <v>49</v>
      </c>
      <c r="B50" s="49" t="s">
        <v>50</v>
      </c>
      <c r="C50" s="50">
        <v>6000</v>
      </c>
      <c r="D50" s="27"/>
      <c r="E50" s="25"/>
      <c r="F50" s="28"/>
      <c r="G50" s="28"/>
    </row>
    <row r="51" spans="1:7" s="45" customFormat="1" ht="31.5" customHeight="1">
      <c r="A51" s="22" t="s">
        <v>51</v>
      </c>
      <c r="B51" s="54" t="s">
        <v>52</v>
      </c>
      <c r="C51" s="55">
        <v>1500</v>
      </c>
      <c r="D51" s="27"/>
      <c r="E51" s="25"/>
      <c r="F51" s="28"/>
      <c r="G51" s="28"/>
    </row>
    <row r="52" spans="1:7" s="45" customFormat="1" ht="15.75" customHeight="1">
      <c r="A52" s="22" t="s">
        <v>53</v>
      </c>
      <c r="B52" s="56" t="s">
        <v>54</v>
      </c>
      <c r="C52" s="57">
        <v>10000</v>
      </c>
      <c r="D52" s="27"/>
      <c r="E52" s="25"/>
      <c r="F52" s="28"/>
      <c r="G52" s="28"/>
    </row>
    <row r="53" spans="1:7" s="45" customFormat="1" ht="15.75" customHeight="1">
      <c r="A53" s="22"/>
      <c r="B53" s="58" t="s">
        <v>55</v>
      </c>
      <c r="C53" s="57"/>
      <c r="D53" s="27"/>
      <c r="E53" s="25"/>
      <c r="F53" s="28"/>
      <c r="G53" s="28"/>
    </row>
    <row r="54" spans="1:7" s="45" customFormat="1" ht="15.75" customHeight="1">
      <c r="A54" s="22" t="s">
        <v>56</v>
      </c>
      <c r="B54" s="56" t="s">
        <v>57</v>
      </c>
      <c r="C54" s="57">
        <v>10000</v>
      </c>
      <c r="D54" s="27"/>
      <c r="E54" s="25"/>
      <c r="F54" s="28"/>
      <c r="G54" s="28"/>
    </row>
    <row r="55" spans="1:7" s="45" customFormat="1" ht="15.75">
      <c r="A55" s="22" t="s">
        <v>58</v>
      </c>
      <c r="B55" s="56" t="s">
        <v>59</v>
      </c>
      <c r="C55" s="59">
        <v>12000</v>
      </c>
      <c r="D55" s="27"/>
      <c r="E55" s="25"/>
      <c r="F55" s="28"/>
      <c r="G55" s="28"/>
    </row>
    <row r="56" spans="1:7" s="45" customFormat="1" ht="15.75">
      <c r="A56" s="22" t="s">
        <v>60</v>
      </c>
      <c r="B56" s="51" t="s">
        <v>61</v>
      </c>
      <c r="C56" s="60">
        <v>13500</v>
      </c>
      <c r="D56" s="27"/>
      <c r="E56" s="25"/>
      <c r="F56" s="28"/>
      <c r="G56" s="28"/>
    </row>
    <row r="57" spans="1:7" s="45" customFormat="1" ht="15.75">
      <c r="A57" s="22" t="s">
        <v>62</v>
      </c>
      <c r="B57" s="51" t="s">
        <v>63</v>
      </c>
      <c r="C57" s="60">
        <v>14000</v>
      </c>
      <c r="D57" s="27"/>
      <c r="E57" s="25"/>
      <c r="F57" s="28"/>
      <c r="G57" s="28"/>
    </row>
    <row r="58" spans="1:7" s="45" customFormat="1" ht="15.75">
      <c r="A58" s="22" t="s">
        <v>64</v>
      </c>
      <c r="B58" s="53" t="s">
        <v>65</v>
      </c>
      <c r="C58" s="50">
        <v>16500</v>
      </c>
      <c r="D58" s="27"/>
      <c r="E58" s="25"/>
      <c r="F58" s="28"/>
      <c r="G58" s="28"/>
    </row>
    <row r="59" spans="1:7" s="45" customFormat="1" ht="15.75" customHeight="1">
      <c r="A59" s="22" t="s">
        <v>66</v>
      </c>
      <c r="B59" s="49" t="s">
        <v>67</v>
      </c>
      <c r="C59" s="50">
        <v>4300</v>
      </c>
      <c r="D59" s="27"/>
      <c r="E59" s="25"/>
      <c r="F59" s="28"/>
      <c r="G59" s="28"/>
    </row>
    <row r="60" spans="1:7" s="45" customFormat="1" ht="15.75" customHeight="1">
      <c r="A60" s="22"/>
      <c r="B60" s="61" t="s">
        <v>68</v>
      </c>
      <c r="C60" s="62"/>
      <c r="D60" s="27"/>
      <c r="E60" s="25"/>
      <c r="F60" s="28"/>
      <c r="G60" s="28"/>
    </row>
    <row r="61" spans="1:7" s="45" customFormat="1" ht="31.5">
      <c r="A61" s="22" t="s">
        <v>69</v>
      </c>
      <c r="B61" s="54" t="s">
        <v>70</v>
      </c>
      <c r="C61" s="55">
        <v>500</v>
      </c>
      <c r="D61" s="27"/>
      <c r="E61" s="25"/>
      <c r="F61" s="28"/>
      <c r="G61" s="28"/>
    </row>
    <row r="62" spans="1:7" s="45" customFormat="1" ht="15.75" customHeight="1">
      <c r="A62" s="22" t="s">
        <v>71</v>
      </c>
      <c r="B62" s="63" t="s">
        <v>72</v>
      </c>
      <c r="C62" s="55">
        <v>300</v>
      </c>
      <c r="D62" s="27"/>
      <c r="E62" s="25"/>
      <c r="F62" s="28"/>
      <c r="G62" s="28"/>
    </row>
    <row r="63" spans="1:7" s="45" customFormat="1" ht="15.75" customHeight="1">
      <c r="A63" s="22" t="s">
        <v>73</v>
      </c>
      <c r="B63" s="63" t="s">
        <v>74</v>
      </c>
      <c r="C63" s="55">
        <v>3800</v>
      </c>
      <c r="D63" s="27"/>
      <c r="E63" s="25"/>
      <c r="F63" s="28"/>
      <c r="G63" s="28"/>
    </row>
    <row r="64" spans="1:7" s="45" customFormat="1" ht="15.75">
      <c r="A64" s="22" t="s">
        <v>75</v>
      </c>
      <c r="B64" s="56" t="s">
        <v>76</v>
      </c>
      <c r="C64" s="59">
        <v>600</v>
      </c>
      <c r="D64" s="27"/>
      <c r="E64" s="25"/>
      <c r="F64" s="28"/>
      <c r="G64" s="28"/>
    </row>
    <row r="65" spans="1:7" s="45" customFormat="1" ht="15.75">
      <c r="A65" s="22" t="s">
        <v>77</v>
      </c>
      <c r="B65" s="51" t="s">
        <v>78</v>
      </c>
      <c r="C65" s="60">
        <v>1000</v>
      </c>
      <c r="D65" s="27"/>
      <c r="E65" s="25"/>
      <c r="F65" s="28"/>
      <c r="G65" s="28"/>
    </row>
    <row r="66" spans="1:7" s="45" customFormat="1" ht="15.75">
      <c r="A66" s="22" t="s">
        <v>79</v>
      </c>
      <c r="B66" s="51" t="s">
        <v>80</v>
      </c>
      <c r="C66" s="60">
        <v>200</v>
      </c>
      <c r="D66" s="27"/>
      <c r="E66" s="25"/>
      <c r="F66" s="28"/>
      <c r="G66" s="28"/>
    </row>
    <row r="67" spans="1:7" s="45" customFormat="1" ht="15.75" customHeight="1">
      <c r="A67" s="22" t="s">
        <v>81</v>
      </c>
      <c r="B67" s="64" t="s">
        <v>82</v>
      </c>
      <c r="C67" s="65">
        <v>400</v>
      </c>
      <c r="D67" s="27"/>
      <c r="E67" s="25"/>
      <c r="F67" s="28"/>
      <c r="G67" s="28"/>
    </row>
    <row r="68" spans="1:7" s="45" customFormat="1" ht="15.75" customHeight="1">
      <c r="A68" s="22" t="s">
        <v>83</v>
      </c>
      <c r="B68" s="56" t="s">
        <v>84</v>
      </c>
      <c r="C68" s="57">
        <v>600</v>
      </c>
      <c r="D68" s="27"/>
      <c r="E68" s="25"/>
      <c r="F68" s="28"/>
      <c r="G68" s="28"/>
    </row>
    <row r="69" spans="1:7" s="45" customFormat="1" ht="15.75" customHeight="1">
      <c r="A69" s="22" t="s">
        <v>85</v>
      </c>
      <c r="B69" s="56" t="s">
        <v>86</v>
      </c>
      <c r="C69" s="57">
        <v>400</v>
      </c>
      <c r="D69" s="27"/>
      <c r="E69" s="25"/>
      <c r="F69" s="28"/>
      <c r="G69" s="28"/>
    </row>
    <row r="70" spans="1:7" s="45" customFormat="1" ht="15.75" customHeight="1">
      <c r="A70" s="22" t="s">
        <v>87</v>
      </c>
      <c r="B70" s="56" t="s">
        <v>88</v>
      </c>
      <c r="C70" s="57">
        <v>4500</v>
      </c>
      <c r="D70" s="27"/>
      <c r="E70" s="25"/>
      <c r="F70" s="28"/>
      <c r="G70" s="28"/>
    </row>
    <row r="71" spans="1:7" s="45" customFormat="1" ht="15.75" customHeight="1">
      <c r="A71" s="22" t="s">
        <v>89</v>
      </c>
      <c r="B71" s="64" t="s">
        <v>90</v>
      </c>
      <c r="C71" s="65">
        <v>3000</v>
      </c>
      <c r="D71" s="27"/>
      <c r="E71" s="25"/>
      <c r="F71" s="28"/>
      <c r="G71" s="28"/>
    </row>
    <row r="72" spans="1:7" s="45" customFormat="1" ht="15.75" customHeight="1">
      <c r="A72" s="22" t="s">
        <v>91</v>
      </c>
      <c r="B72" s="56" t="s">
        <v>92</v>
      </c>
      <c r="C72" s="57">
        <v>1500</v>
      </c>
      <c r="D72" s="27"/>
      <c r="E72" s="25"/>
      <c r="F72" s="28"/>
      <c r="G72" s="28"/>
    </row>
    <row r="73" spans="1:7" s="274" customFormat="1" ht="15.75">
      <c r="A73" s="22" t="s">
        <v>978</v>
      </c>
      <c r="B73" s="64" t="s">
        <v>979</v>
      </c>
      <c r="C73" s="273">
        <v>500</v>
      </c>
      <c r="D73" s="27"/>
      <c r="E73" s="25"/>
      <c r="F73" s="28"/>
      <c r="G73" s="28"/>
    </row>
    <row r="74" spans="1:7" s="274" customFormat="1" ht="15.75" customHeight="1">
      <c r="A74" s="22" t="s">
        <v>980</v>
      </c>
      <c r="B74" s="275" t="s">
        <v>981</v>
      </c>
      <c r="C74" s="57">
        <v>250</v>
      </c>
      <c r="D74" s="27"/>
      <c r="E74" s="25"/>
      <c r="F74" s="28"/>
      <c r="G74" s="28"/>
    </row>
    <row r="75" spans="1:7" s="45" customFormat="1" ht="15.75" customHeight="1">
      <c r="A75" s="22"/>
      <c r="B75" s="58" t="s">
        <v>93</v>
      </c>
      <c r="C75" s="57"/>
      <c r="D75" s="27"/>
      <c r="E75" s="25"/>
      <c r="F75" s="28"/>
      <c r="G75" s="28"/>
    </row>
    <row r="76" spans="1:7" s="45" customFormat="1" ht="15.75" customHeight="1">
      <c r="A76" s="22" t="s">
        <v>94</v>
      </c>
      <c r="B76" s="56" t="s">
        <v>95</v>
      </c>
      <c r="C76" s="57">
        <v>350</v>
      </c>
      <c r="D76" s="27"/>
      <c r="E76" s="25"/>
      <c r="F76" s="28"/>
      <c r="G76" s="28"/>
    </row>
    <row r="77" spans="1:7" s="45" customFormat="1" ht="15.75">
      <c r="A77" s="22" t="s">
        <v>96</v>
      </c>
      <c r="B77" s="56" t="s">
        <v>97</v>
      </c>
      <c r="C77" s="59">
        <v>500</v>
      </c>
      <c r="D77" s="27"/>
      <c r="E77" s="25"/>
      <c r="F77" s="28"/>
      <c r="G77" s="28"/>
    </row>
    <row r="78" spans="1:7" s="45" customFormat="1" ht="15.75">
      <c r="A78" s="22" t="s">
        <v>98</v>
      </c>
      <c r="B78" s="51" t="s">
        <v>99</v>
      </c>
      <c r="C78" s="60">
        <v>300</v>
      </c>
      <c r="D78" s="27"/>
      <c r="E78" s="25"/>
      <c r="F78" s="28"/>
      <c r="G78" s="28"/>
    </row>
    <row r="79" spans="1:7" s="45" customFormat="1" ht="15.75">
      <c r="A79" s="22" t="s">
        <v>100</v>
      </c>
      <c r="B79" s="66" t="s">
        <v>101</v>
      </c>
      <c r="C79" s="67">
        <v>70</v>
      </c>
      <c r="D79" s="27"/>
      <c r="E79" s="25"/>
      <c r="F79" s="28"/>
      <c r="G79" s="28"/>
    </row>
    <row r="80" spans="1:7" s="45" customFormat="1" ht="15.75" customHeight="1">
      <c r="A80" s="22" t="s">
        <v>102</v>
      </c>
      <c r="B80" s="64" t="s">
        <v>103</v>
      </c>
      <c r="C80" s="65">
        <v>100</v>
      </c>
      <c r="D80" s="27"/>
      <c r="E80" s="25"/>
      <c r="F80" s="28"/>
      <c r="G80" s="28"/>
    </row>
    <row r="81" spans="1:16" s="45" customFormat="1" ht="15.75">
      <c r="A81" s="22" t="s">
        <v>104</v>
      </c>
      <c r="B81" s="51" t="s">
        <v>105</v>
      </c>
      <c r="C81" s="60">
        <v>300</v>
      </c>
      <c r="D81" s="27"/>
      <c r="E81" s="25"/>
      <c r="F81" s="28"/>
      <c r="G81" s="28"/>
    </row>
    <row r="82" spans="1:16" s="3" customFormat="1" ht="15.75">
      <c r="A82" s="68" t="s">
        <v>106</v>
      </c>
      <c r="B82" s="29" t="s">
        <v>107</v>
      </c>
      <c r="C82" s="69">
        <v>100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s="3" customFormat="1" ht="15.75">
      <c r="A83" s="68" t="s">
        <v>108</v>
      </c>
      <c r="B83" s="29" t="s">
        <v>109</v>
      </c>
      <c r="C83" s="69">
        <v>115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s="3" customFormat="1" ht="15.75">
      <c r="A84" s="68" t="s">
        <v>110</v>
      </c>
      <c r="B84" s="29" t="s">
        <v>111</v>
      </c>
      <c r="C84" s="69">
        <v>130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s="3" customFormat="1" ht="15.75">
      <c r="A85" s="68" t="s">
        <v>112</v>
      </c>
      <c r="B85" s="29" t="s">
        <v>113</v>
      </c>
      <c r="C85" s="69">
        <v>145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s="45" customFormat="1" ht="15.75">
      <c r="A86" s="22" t="s">
        <v>114</v>
      </c>
      <c r="B86" s="56" t="s">
        <v>115</v>
      </c>
      <c r="C86" s="59">
        <v>4000</v>
      </c>
      <c r="D86" s="27"/>
      <c r="E86" s="25"/>
      <c r="F86" s="28"/>
      <c r="G86" s="28"/>
    </row>
    <row r="87" spans="1:16" s="45" customFormat="1" ht="15.75">
      <c r="A87" s="22" t="s">
        <v>116</v>
      </c>
      <c r="B87" s="51" t="s">
        <v>117</v>
      </c>
      <c r="C87" s="60">
        <v>3000</v>
      </c>
      <c r="D87" s="27"/>
      <c r="E87" s="25"/>
      <c r="F87" s="28"/>
      <c r="G87" s="28"/>
    </row>
    <row r="88" spans="1:16" s="45" customFormat="1" ht="15.75">
      <c r="A88" s="22" t="s">
        <v>118</v>
      </c>
      <c r="B88" s="56" t="s">
        <v>119</v>
      </c>
      <c r="C88" s="59">
        <v>315</v>
      </c>
      <c r="D88" s="27"/>
      <c r="E88" s="25"/>
      <c r="F88" s="28"/>
      <c r="G88" s="28"/>
    </row>
    <row r="89" spans="1:16" s="4" customFormat="1" ht="15.75" customHeight="1">
      <c r="A89" s="22" t="s">
        <v>120</v>
      </c>
      <c r="B89" s="64" t="s">
        <v>121</v>
      </c>
      <c r="C89" s="71">
        <v>2500</v>
      </c>
      <c r="D89" s="27"/>
      <c r="E89" s="25"/>
      <c r="F89" s="28"/>
      <c r="G89" s="28"/>
    </row>
    <row r="90" spans="1:16" s="4" customFormat="1" ht="15.75">
      <c r="A90" s="22" t="s">
        <v>122</v>
      </c>
      <c r="B90" s="72" t="s">
        <v>123</v>
      </c>
      <c r="C90" s="73">
        <v>4000</v>
      </c>
      <c r="D90" s="27"/>
      <c r="E90" s="25"/>
      <c r="F90" s="28"/>
      <c r="G90" s="28"/>
    </row>
    <row r="91" spans="1:16" s="4" customFormat="1" ht="15.75">
      <c r="A91" s="22" t="s">
        <v>124</v>
      </c>
      <c r="B91" s="72" t="s">
        <v>125</v>
      </c>
      <c r="C91" s="73">
        <v>500</v>
      </c>
      <c r="D91" s="27"/>
      <c r="E91" s="25"/>
      <c r="F91" s="28"/>
      <c r="G91" s="28"/>
    </row>
    <row r="92" spans="1:16" ht="15.75">
      <c r="A92" s="22" t="s">
        <v>126</v>
      </c>
      <c r="B92" s="97" t="s">
        <v>127</v>
      </c>
      <c r="C92" s="57">
        <v>545</v>
      </c>
      <c r="D92" s="25"/>
    </row>
    <row r="93" spans="1:16" ht="16.5" thickBot="1">
      <c r="A93" s="30" t="s">
        <v>982</v>
      </c>
      <c r="B93" s="276" t="s">
        <v>298</v>
      </c>
      <c r="C93" s="100">
        <v>700</v>
      </c>
      <c r="D93" s="25"/>
    </row>
    <row r="94" spans="1:16" ht="15.75">
      <c r="A94" s="74"/>
      <c r="B94" s="14"/>
      <c r="C94" s="75"/>
      <c r="D94" s="25"/>
    </row>
    <row r="95" spans="1:16" s="3" customFormat="1" ht="15.75">
      <c r="A95" s="11" t="s">
        <v>128</v>
      </c>
      <c r="B95" s="12" t="s">
        <v>129</v>
      </c>
      <c r="D95" s="4"/>
      <c r="E95" s="10"/>
      <c r="F95" s="13"/>
      <c r="G95" s="1"/>
      <c r="H95" s="14"/>
      <c r="I95" s="15"/>
    </row>
    <row r="96" spans="1:16" s="3" customFormat="1" ht="16.5" thickBot="1">
      <c r="A96" s="11"/>
      <c r="B96" s="12"/>
      <c r="D96" s="4"/>
      <c r="E96" s="10"/>
      <c r="F96" s="13"/>
      <c r="G96" s="1"/>
      <c r="H96" s="14"/>
      <c r="I96" s="15"/>
    </row>
    <row r="97" spans="1:32" ht="16.5" customHeight="1">
      <c r="A97" s="242" t="s">
        <v>3</v>
      </c>
      <c r="B97" s="244" t="s">
        <v>4</v>
      </c>
      <c r="C97" s="246" t="s">
        <v>5</v>
      </c>
      <c r="D97" s="16"/>
      <c r="E97" s="17"/>
      <c r="F97" s="18"/>
      <c r="G97" s="16"/>
      <c r="H97" s="19"/>
      <c r="I97" s="2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6.5" customHeight="1" thickBot="1">
      <c r="A98" s="243"/>
      <c r="B98" s="245"/>
      <c r="C98" s="245"/>
      <c r="D98" s="16"/>
      <c r="E98" s="17"/>
      <c r="F98" s="18"/>
      <c r="G98" s="16"/>
      <c r="H98" s="16"/>
      <c r="I98" s="2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4" customFormat="1" ht="15.75" customHeight="1">
      <c r="A99" s="22" t="s">
        <v>130</v>
      </c>
      <c r="B99" s="23" t="s">
        <v>7</v>
      </c>
      <c r="C99" s="24">
        <v>1000</v>
      </c>
      <c r="D99" s="25"/>
      <c r="E99" s="26"/>
      <c r="F99" s="27"/>
      <c r="G99" s="25"/>
      <c r="H99" s="28"/>
      <c r="I99" s="28"/>
    </row>
    <row r="100" spans="1:32" s="4" customFormat="1" ht="15.75" customHeight="1">
      <c r="A100" s="22" t="s">
        <v>131</v>
      </c>
      <c r="B100" s="23" t="s">
        <v>9</v>
      </c>
      <c r="C100" s="24">
        <v>1000</v>
      </c>
      <c r="D100" s="25"/>
      <c r="E100" s="26"/>
      <c r="F100" s="27"/>
      <c r="G100" s="25"/>
      <c r="H100" s="28"/>
      <c r="I100" s="28"/>
    </row>
    <row r="101" spans="1:32" s="4" customFormat="1" ht="15.75" customHeight="1">
      <c r="A101" s="22" t="s">
        <v>132</v>
      </c>
      <c r="B101" s="23" t="s">
        <v>11</v>
      </c>
      <c r="C101" s="24">
        <v>850</v>
      </c>
      <c r="D101" s="25"/>
      <c r="E101" s="26"/>
      <c r="F101" s="27"/>
      <c r="G101" s="25"/>
      <c r="H101" s="28"/>
      <c r="I101" s="28"/>
    </row>
    <row r="102" spans="1:32" s="4" customFormat="1" ht="15.75">
      <c r="A102" s="22" t="s">
        <v>133</v>
      </c>
      <c r="B102" s="23" t="s">
        <v>13</v>
      </c>
      <c r="C102" s="24">
        <v>850</v>
      </c>
      <c r="D102" s="25"/>
      <c r="E102" s="26"/>
      <c r="F102" s="27"/>
      <c r="G102" s="25"/>
      <c r="H102" s="28"/>
      <c r="I102" s="28"/>
    </row>
    <row r="103" spans="1:32" s="4" customFormat="1" ht="15.75">
      <c r="A103" s="22" t="s">
        <v>134</v>
      </c>
      <c r="B103" s="29" t="s">
        <v>15</v>
      </c>
      <c r="C103" s="24">
        <v>750</v>
      </c>
      <c r="D103" s="25"/>
      <c r="E103" s="26"/>
      <c r="F103" s="27"/>
      <c r="G103" s="25"/>
      <c r="H103" s="28"/>
      <c r="I103" s="28"/>
    </row>
    <row r="104" spans="1:32" s="4" customFormat="1" ht="16.5" thickBot="1">
      <c r="A104" s="30" t="s">
        <v>135</v>
      </c>
      <c r="B104" s="31" t="s">
        <v>17</v>
      </c>
      <c r="C104" s="32">
        <v>600</v>
      </c>
      <c r="D104" s="25"/>
      <c r="E104" s="26"/>
      <c r="F104" s="27"/>
      <c r="G104" s="25"/>
      <c r="H104" s="28"/>
      <c r="I104" s="28"/>
    </row>
    <row r="106" spans="1:32" s="3" customFormat="1" ht="15.75">
      <c r="A106" s="11" t="s">
        <v>136</v>
      </c>
      <c r="B106" s="12" t="s">
        <v>137</v>
      </c>
      <c r="D106" s="4"/>
      <c r="E106" s="10"/>
      <c r="F106" s="13"/>
      <c r="G106" s="1"/>
      <c r="H106" s="14"/>
      <c r="I106" s="15"/>
    </row>
    <row r="107" spans="1:32" s="3" customFormat="1" ht="16.5" thickBot="1">
      <c r="A107" s="11"/>
      <c r="B107" s="12"/>
      <c r="D107" s="4"/>
      <c r="E107" s="10"/>
      <c r="F107" s="13"/>
      <c r="G107" s="1"/>
      <c r="H107" s="14"/>
      <c r="I107" s="15"/>
    </row>
    <row r="108" spans="1:32" ht="16.5" customHeight="1">
      <c r="A108" s="242" t="s">
        <v>3</v>
      </c>
      <c r="B108" s="244" t="s">
        <v>4</v>
      </c>
      <c r="C108" s="246" t="s">
        <v>5</v>
      </c>
      <c r="D108" s="16"/>
      <c r="E108" s="17"/>
      <c r="F108" s="18"/>
      <c r="G108" s="16"/>
      <c r="H108" s="19"/>
      <c r="I108" s="2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6.5" customHeight="1" thickBot="1">
      <c r="A109" s="243"/>
      <c r="B109" s="245"/>
      <c r="C109" s="245"/>
      <c r="D109" s="16"/>
      <c r="E109" s="17"/>
      <c r="F109" s="18"/>
      <c r="G109" s="16"/>
      <c r="H109" s="16"/>
      <c r="I109" s="2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4" customFormat="1" ht="15.75" customHeight="1">
      <c r="A110" s="22" t="s">
        <v>138</v>
      </c>
      <c r="B110" s="23" t="s">
        <v>7</v>
      </c>
      <c r="C110" s="24">
        <v>1000</v>
      </c>
      <c r="D110" s="25"/>
      <c r="E110" s="26"/>
      <c r="F110" s="27"/>
      <c r="G110" s="25"/>
      <c r="H110" s="28"/>
      <c r="I110" s="28"/>
    </row>
    <row r="111" spans="1:32" s="4" customFormat="1" ht="15.75" customHeight="1">
      <c r="A111" s="22" t="s">
        <v>139</v>
      </c>
      <c r="B111" s="23" t="s">
        <v>9</v>
      </c>
      <c r="C111" s="24">
        <v>1000</v>
      </c>
      <c r="D111" s="25"/>
      <c r="E111" s="26"/>
      <c r="F111" s="27"/>
      <c r="G111" s="25"/>
      <c r="H111" s="28"/>
      <c r="I111" s="28"/>
    </row>
    <row r="112" spans="1:32" s="4" customFormat="1" ht="15.75" customHeight="1">
      <c r="A112" s="22" t="s">
        <v>140</v>
      </c>
      <c r="B112" s="23" t="s">
        <v>11</v>
      </c>
      <c r="C112" s="24">
        <v>850</v>
      </c>
      <c r="D112" s="25"/>
      <c r="E112" s="26"/>
      <c r="F112" s="27"/>
      <c r="G112" s="25"/>
      <c r="H112" s="28"/>
      <c r="I112" s="28"/>
    </row>
    <row r="113" spans="1:32" s="4" customFormat="1" ht="15.75">
      <c r="A113" s="22" t="s">
        <v>141</v>
      </c>
      <c r="B113" s="23" t="s">
        <v>13</v>
      </c>
      <c r="C113" s="24">
        <v>850</v>
      </c>
      <c r="D113" s="25"/>
      <c r="E113" s="26"/>
      <c r="F113" s="27"/>
      <c r="G113" s="25"/>
      <c r="H113" s="28"/>
      <c r="I113" s="28"/>
    </row>
    <row r="114" spans="1:32" s="4" customFormat="1" ht="15.75">
      <c r="A114" s="22" t="s">
        <v>142</v>
      </c>
      <c r="B114" s="29" t="s">
        <v>15</v>
      </c>
      <c r="C114" s="24">
        <v>750</v>
      </c>
      <c r="D114" s="25"/>
      <c r="E114" s="26"/>
      <c r="F114" s="27"/>
      <c r="G114" s="25"/>
      <c r="H114" s="28"/>
      <c r="I114" s="28"/>
    </row>
    <row r="115" spans="1:32" s="4" customFormat="1" ht="16.5" thickBot="1">
      <c r="A115" s="30" t="s">
        <v>143</v>
      </c>
      <c r="B115" s="31" t="s">
        <v>17</v>
      </c>
      <c r="C115" s="32">
        <v>600</v>
      </c>
      <c r="D115" s="25"/>
      <c r="E115" s="26"/>
      <c r="F115" s="27"/>
      <c r="G115" s="25"/>
      <c r="H115" s="28"/>
      <c r="I115" s="28"/>
    </row>
    <row r="117" spans="1:32" s="3" customFormat="1" ht="15.75">
      <c r="A117" s="11" t="s">
        <v>144</v>
      </c>
      <c r="B117" s="12" t="s">
        <v>145</v>
      </c>
      <c r="D117" s="4"/>
      <c r="E117" s="10"/>
      <c r="F117" s="13"/>
      <c r="G117" s="1"/>
      <c r="H117" s="14"/>
      <c r="I117" s="15"/>
    </row>
    <row r="118" spans="1:32" s="3" customFormat="1" ht="16.5" thickBot="1">
      <c r="A118" s="11"/>
      <c r="B118" s="12"/>
      <c r="D118" s="4"/>
      <c r="E118" s="10"/>
      <c r="F118" s="13"/>
      <c r="G118" s="1"/>
      <c r="H118" s="14"/>
      <c r="I118" s="15"/>
    </row>
    <row r="119" spans="1:32" ht="16.5" customHeight="1">
      <c r="A119" s="242" t="s">
        <v>3</v>
      </c>
      <c r="B119" s="244" t="s">
        <v>4</v>
      </c>
      <c r="C119" s="246" t="s">
        <v>5</v>
      </c>
      <c r="D119" s="16"/>
      <c r="E119" s="17"/>
      <c r="F119" s="18"/>
      <c r="G119" s="16"/>
      <c r="H119" s="19"/>
      <c r="I119" s="20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6.5" customHeight="1" thickBot="1">
      <c r="A120" s="243"/>
      <c r="B120" s="245"/>
      <c r="C120" s="245"/>
      <c r="D120" s="16"/>
      <c r="E120" s="17"/>
      <c r="F120" s="18"/>
      <c r="G120" s="16"/>
      <c r="H120" s="16"/>
      <c r="I120" s="20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4" customFormat="1" ht="15.75" customHeight="1">
      <c r="A121" s="22" t="s">
        <v>146</v>
      </c>
      <c r="B121" s="23" t="s">
        <v>7</v>
      </c>
      <c r="C121" s="24">
        <v>1000</v>
      </c>
      <c r="D121" s="25"/>
      <c r="E121" s="26"/>
      <c r="F121" s="27"/>
      <c r="G121" s="25"/>
      <c r="H121" s="28"/>
      <c r="I121" s="28"/>
    </row>
    <row r="122" spans="1:32" s="4" customFormat="1" ht="15.75" customHeight="1">
      <c r="A122" s="22" t="s">
        <v>147</v>
      </c>
      <c r="B122" s="23" t="s">
        <v>9</v>
      </c>
      <c r="C122" s="24">
        <v>1000</v>
      </c>
      <c r="D122" s="25"/>
      <c r="E122" s="26"/>
      <c r="F122" s="27"/>
      <c r="G122" s="25"/>
      <c r="H122" s="28"/>
      <c r="I122" s="28"/>
    </row>
    <row r="123" spans="1:32" s="4" customFormat="1" ht="15.75" customHeight="1">
      <c r="A123" s="22" t="s">
        <v>148</v>
      </c>
      <c r="B123" s="23" t="s">
        <v>11</v>
      </c>
      <c r="C123" s="24">
        <v>850</v>
      </c>
      <c r="D123" s="25"/>
      <c r="E123" s="26"/>
      <c r="F123" s="27"/>
      <c r="G123" s="25"/>
      <c r="H123" s="28"/>
      <c r="I123" s="28"/>
    </row>
    <row r="124" spans="1:32" s="4" customFormat="1" ht="15.75">
      <c r="A124" s="22" t="s">
        <v>149</v>
      </c>
      <c r="B124" s="23" t="s">
        <v>13</v>
      </c>
      <c r="C124" s="24">
        <v>850</v>
      </c>
      <c r="D124" s="25"/>
      <c r="E124" s="26"/>
      <c r="F124" s="27"/>
      <c r="G124" s="25"/>
      <c r="H124" s="28"/>
      <c r="I124" s="28"/>
    </row>
    <row r="125" spans="1:32" s="4" customFormat="1" ht="15.75">
      <c r="A125" s="22" t="s">
        <v>150</v>
      </c>
      <c r="B125" s="29" t="s">
        <v>15</v>
      </c>
      <c r="C125" s="24">
        <v>750</v>
      </c>
      <c r="D125" s="25"/>
      <c r="E125" s="26"/>
      <c r="F125" s="27"/>
      <c r="G125" s="25"/>
      <c r="H125" s="28"/>
      <c r="I125" s="28"/>
    </row>
    <row r="126" spans="1:32" s="4" customFormat="1" ht="16.5" thickBot="1">
      <c r="A126" s="30" t="s">
        <v>151</v>
      </c>
      <c r="B126" s="31" t="s">
        <v>17</v>
      </c>
      <c r="C126" s="32">
        <v>600</v>
      </c>
      <c r="D126" s="25"/>
      <c r="E126" s="26"/>
      <c r="F126" s="27"/>
      <c r="G126" s="25"/>
      <c r="H126" s="28"/>
      <c r="I126" s="28"/>
    </row>
    <row r="128" spans="1:32" s="3" customFormat="1" ht="15.75">
      <c r="A128" s="11" t="s">
        <v>152</v>
      </c>
      <c r="B128" s="12" t="s">
        <v>153</v>
      </c>
      <c r="D128" s="4"/>
      <c r="E128" s="10"/>
      <c r="F128" s="13"/>
      <c r="G128" s="1"/>
      <c r="H128" s="14"/>
      <c r="I128" s="15"/>
    </row>
    <row r="129" spans="1:32" s="3" customFormat="1" ht="16.5" thickBot="1">
      <c r="A129" s="11"/>
      <c r="B129" s="12"/>
      <c r="D129" s="4"/>
      <c r="E129" s="10"/>
      <c r="F129" s="13"/>
      <c r="G129" s="1"/>
      <c r="H129" s="14"/>
      <c r="I129" s="15"/>
    </row>
    <row r="130" spans="1:32" ht="16.5" customHeight="1">
      <c r="A130" s="242" t="s">
        <v>3</v>
      </c>
      <c r="B130" s="244" t="s">
        <v>4</v>
      </c>
      <c r="C130" s="246" t="s">
        <v>5</v>
      </c>
      <c r="D130" s="16"/>
      <c r="E130" s="17"/>
      <c r="F130" s="18"/>
      <c r="G130" s="16"/>
      <c r="H130" s="19"/>
      <c r="I130" s="2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6.5" customHeight="1" thickBot="1">
      <c r="A131" s="243"/>
      <c r="B131" s="245"/>
      <c r="C131" s="245"/>
      <c r="D131" s="16"/>
      <c r="E131" s="17"/>
      <c r="F131" s="18"/>
      <c r="G131" s="16"/>
      <c r="H131" s="16"/>
      <c r="I131" s="20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4" customFormat="1" ht="15.75" customHeight="1">
      <c r="A132" s="22" t="s">
        <v>154</v>
      </c>
      <c r="B132" s="76" t="s">
        <v>103</v>
      </c>
      <c r="C132" s="48">
        <v>100</v>
      </c>
      <c r="D132" s="25"/>
      <c r="E132" s="26"/>
      <c r="F132" s="27"/>
      <c r="G132" s="25"/>
      <c r="H132" s="28"/>
      <c r="I132" s="28"/>
    </row>
    <row r="133" spans="1:32" s="4" customFormat="1" ht="15.75" customHeight="1">
      <c r="A133" s="22" t="s">
        <v>155</v>
      </c>
      <c r="B133" s="23" t="s">
        <v>156</v>
      </c>
      <c r="C133" s="77">
        <v>50</v>
      </c>
      <c r="D133" s="25"/>
      <c r="E133" s="26"/>
      <c r="F133" s="27"/>
      <c r="G133" s="25"/>
      <c r="H133" s="28"/>
      <c r="I133" s="28"/>
    </row>
    <row r="134" spans="1:32" s="4" customFormat="1" ht="15.75" customHeight="1" thickBot="1">
      <c r="A134" s="30" t="s">
        <v>157</v>
      </c>
      <c r="B134" s="78" t="s">
        <v>158</v>
      </c>
      <c r="C134" s="79">
        <v>100</v>
      </c>
      <c r="D134" s="25"/>
      <c r="E134" s="26"/>
      <c r="F134" s="27"/>
      <c r="G134" s="25"/>
      <c r="H134" s="28"/>
      <c r="I134" s="28"/>
    </row>
    <row r="135" spans="1:32" s="4" customFormat="1" ht="15.75">
      <c r="A135" s="74"/>
      <c r="B135" s="14"/>
      <c r="C135" s="80"/>
      <c r="D135" s="25"/>
      <c r="E135" s="26"/>
      <c r="F135" s="27"/>
      <c r="G135" s="25"/>
      <c r="H135" s="28"/>
      <c r="I135" s="28"/>
    </row>
    <row r="136" spans="1:32" s="3" customFormat="1" ht="15.75">
      <c r="A136" s="11" t="s">
        <v>159</v>
      </c>
      <c r="B136" s="12" t="s">
        <v>160</v>
      </c>
      <c r="D136" s="4"/>
      <c r="E136" s="10"/>
      <c r="F136" s="13"/>
      <c r="G136" s="1"/>
      <c r="H136" s="14"/>
      <c r="I136" s="15"/>
    </row>
    <row r="137" spans="1:32" s="3" customFormat="1" ht="16.5" thickBot="1">
      <c r="A137" s="11"/>
      <c r="B137" s="12"/>
      <c r="D137" s="4"/>
      <c r="E137" s="10"/>
      <c r="F137" s="13"/>
      <c r="G137" s="1"/>
      <c r="H137" s="14"/>
      <c r="I137" s="15"/>
    </row>
    <row r="138" spans="1:32" ht="16.5" customHeight="1">
      <c r="A138" s="242" t="s">
        <v>3</v>
      </c>
      <c r="B138" s="244" t="s">
        <v>4</v>
      </c>
      <c r="C138" s="246" t="s">
        <v>5</v>
      </c>
      <c r="D138" s="16"/>
      <c r="E138" s="17"/>
      <c r="F138" s="18"/>
      <c r="G138" s="16"/>
      <c r="H138" s="19"/>
      <c r="I138" s="20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6.5" customHeight="1" thickBot="1">
      <c r="A139" s="243"/>
      <c r="B139" s="245"/>
      <c r="C139" s="245"/>
      <c r="D139" s="16"/>
      <c r="E139" s="17"/>
      <c r="F139" s="18"/>
      <c r="G139" s="16"/>
      <c r="H139" s="16"/>
      <c r="I139" s="20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4" customFormat="1" ht="31.5">
      <c r="A140" s="22" t="s">
        <v>161</v>
      </c>
      <c r="B140" s="23" t="s">
        <v>162</v>
      </c>
      <c r="C140" s="24">
        <v>2000</v>
      </c>
      <c r="D140" s="25"/>
      <c r="E140" s="26"/>
      <c r="F140" s="27"/>
      <c r="G140" s="25"/>
      <c r="H140" s="28"/>
      <c r="I140" s="28"/>
    </row>
    <row r="141" spans="1:32" s="4" customFormat="1" ht="31.5">
      <c r="A141" s="22" t="s">
        <v>163</v>
      </c>
      <c r="B141" s="23" t="s">
        <v>164</v>
      </c>
      <c r="C141" s="24">
        <v>1700</v>
      </c>
      <c r="D141" s="25"/>
      <c r="E141" s="26"/>
      <c r="F141" s="27"/>
      <c r="G141" s="25"/>
      <c r="H141" s="28"/>
      <c r="I141" s="28"/>
    </row>
    <row r="142" spans="1:32" s="4" customFormat="1" ht="15.75" customHeight="1">
      <c r="A142" s="22" t="s">
        <v>165</v>
      </c>
      <c r="B142" s="23" t="s">
        <v>166</v>
      </c>
      <c r="C142" s="24">
        <v>1300</v>
      </c>
      <c r="D142" s="25"/>
      <c r="E142" s="26"/>
      <c r="F142" s="27"/>
      <c r="G142" s="25"/>
      <c r="H142" s="28"/>
      <c r="I142" s="28"/>
    </row>
    <row r="143" spans="1:32" s="4" customFormat="1" ht="15.75">
      <c r="A143" s="22" t="s">
        <v>167</v>
      </c>
      <c r="B143" s="23" t="s">
        <v>168</v>
      </c>
      <c r="C143" s="24">
        <v>1000</v>
      </c>
      <c r="D143" s="25"/>
      <c r="E143" s="26"/>
      <c r="F143" s="27"/>
      <c r="G143" s="25"/>
      <c r="H143" s="28"/>
      <c r="I143" s="28"/>
    </row>
    <row r="144" spans="1:32" s="4" customFormat="1" ht="15.75">
      <c r="A144" s="22" t="s">
        <v>169</v>
      </c>
      <c r="B144" s="23" t="s">
        <v>170</v>
      </c>
      <c r="C144" s="24">
        <v>1000</v>
      </c>
      <c r="D144" s="25"/>
      <c r="E144" s="26"/>
      <c r="F144" s="27"/>
      <c r="G144" s="25"/>
      <c r="H144" s="28"/>
      <c r="I144" s="28"/>
    </row>
    <row r="145" spans="1:54" s="4" customFormat="1" ht="15.75" customHeight="1">
      <c r="A145" s="22" t="s">
        <v>171</v>
      </c>
      <c r="B145" s="23" t="s">
        <v>172</v>
      </c>
      <c r="C145" s="24">
        <v>850</v>
      </c>
      <c r="D145" s="25"/>
      <c r="E145" s="26"/>
      <c r="F145" s="27"/>
      <c r="G145" s="25"/>
      <c r="H145" s="28"/>
      <c r="I145" s="28"/>
    </row>
    <row r="146" spans="1:54" s="4" customFormat="1" ht="15.75" customHeight="1">
      <c r="A146" s="22" t="s">
        <v>173</v>
      </c>
      <c r="B146" s="81" t="s">
        <v>174</v>
      </c>
      <c r="C146" s="24">
        <v>750</v>
      </c>
      <c r="D146" s="25" t="s">
        <v>175</v>
      </c>
      <c r="E146" s="26"/>
      <c r="F146" s="27"/>
      <c r="G146" s="25"/>
      <c r="H146" s="28"/>
      <c r="I146" s="28"/>
    </row>
    <row r="147" spans="1:54" s="4" customFormat="1" ht="15.75">
      <c r="A147" s="22" t="s">
        <v>176</v>
      </c>
      <c r="B147" s="81" t="s">
        <v>177</v>
      </c>
      <c r="C147" s="24">
        <v>600</v>
      </c>
      <c r="D147" s="25"/>
      <c r="E147" s="26"/>
      <c r="F147" s="27"/>
      <c r="G147" s="25"/>
      <c r="H147" s="28"/>
      <c r="I147" s="28"/>
    </row>
    <row r="148" spans="1:54" s="4" customFormat="1" ht="15.75">
      <c r="A148" s="22" t="s">
        <v>178</v>
      </c>
      <c r="B148" s="29" t="s">
        <v>179</v>
      </c>
      <c r="C148" s="24">
        <v>1200</v>
      </c>
      <c r="D148" s="25"/>
      <c r="E148" s="26"/>
      <c r="F148" s="27"/>
      <c r="G148" s="25"/>
      <c r="H148" s="28"/>
      <c r="I148" s="28"/>
    </row>
    <row r="149" spans="1:54" s="4" customFormat="1" ht="15.75">
      <c r="A149" s="22" t="s">
        <v>180</v>
      </c>
      <c r="B149" s="29" t="s">
        <v>181</v>
      </c>
      <c r="C149" s="24">
        <v>1400</v>
      </c>
      <c r="D149" s="25"/>
      <c r="E149" s="26"/>
      <c r="F149" s="27"/>
      <c r="G149" s="25"/>
      <c r="H149" s="28"/>
      <c r="I149" s="28"/>
    </row>
    <row r="150" spans="1:54" s="4" customFormat="1" ht="15.75">
      <c r="A150" s="22" t="s">
        <v>182</v>
      </c>
      <c r="B150" s="82" t="s">
        <v>183</v>
      </c>
      <c r="C150" s="83">
        <v>350</v>
      </c>
      <c r="D150" s="25"/>
      <c r="E150" s="26"/>
      <c r="F150" s="27"/>
      <c r="G150" s="25"/>
      <c r="H150" s="28"/>
      <c r="I150" s="28"/>
    </row>
    <row r="151" spans="1:54" s="4" customFormat="1" ht="16.5" thickBot="1">
      <c r="A151" s="30" t="s">
        <v>184</v>
      </c>
      <c r="B151" s="84" t="s">
        <v>185</v>
      </c>
      <c r="C151" s="85">
        <v>450</v>
      </c>
      <c r="D151" s="25"/>
      <c r="E151" s="26"/>
      <c r="F151" s="27"/>
      <c r="G151" s="25"/>
      <c r="H151" s="28"/>
      <c r="I151" s="28"/>
    </row>
    <row r="152" spans="1:54" s="4" customFormat="1" ht="15.75">
      <c r="A152" s="74"/>
      <c r="B152" s="14"/>
      <c r="C152" s="80"/>
      <c r="D152" s="25"/>
      <c r="E152" s="26"/>
      <c r="F152" s="27"/>
      <c r="G152" s="25"/>
      <c r="H152" s="28"/>
      <c r="I152" s="28"/>
    </row>
    <row r="153" spans="1:54" ht="15.75">
      <c r="A153" s="11" t="s">
        <v>186</v>
      </c>
      <c r="B153" s="12" t="s">
        <v>187</v>
      </c>
      <c r="C153" s="3"/>
    </row>
    <row r="154" spans="1:54" ht="16.5" thickBot="1">
      <c r="A154" s="11"/>
      <c r="B154" s="12"/>
      <c r="C154" s="3"/>
    </row>
    <row r="155" spans="1:54" ht="16.5" customHeight="1">
      <c r="A155" s="242" t="s">
        <v>3</v>
      </c>
      <c r="B155" s="244" t="s">
        <v>4</v>
      </c>
      <c r="C155" s="246" t="s">
        <v>5</v>
      </c>
    </row>
    <row r="156" spans="1:54" ht="16.5" customHeight="1" thickBot="1">
      <c r="A156" s="243"/>
      <c r="B156" s="245"/>
      <c r="C156" s="245"/>
    </row>
    <row r="157" spans="1:54" ht="15.75">
      <c r="A157" s="22" t="s">
        <v>188</v>
      </c>
      <c r="B157" s="82" t="s">
        <v>189</v>
      </c>
      <c r="C157" s="83">
        <v>200</v>
      </c>
    </row>
    <row r="158" spans="1:54" s="4" customFormat="1" ht="15.75">
      <c r="A158" s="22" t="s">
        <v>190</v>
      </c>
      <c r="B158" s="86" t="s">
        <v>191</v>
      </c>
      <c r="C158" s="83">
        <v>300</v>
      </c>
      <c r="E158" s="10"/>
      <c r="F158" s="1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</row>
    <row r="159" spans="1:54" s="4" customFormat="1" ht="15.75">
      <c r="A159" s="22" t="s">
        <v>192</v>
      </c>
      <c r="B159" s="82" t="s">
        <v>193</v>
      </c>
      <c r="C159" s="83">
        <v>350</v>
      </c>
      <c r="E159" s="10"/>
      <c r="F159" s="10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</row>
    <row r="160" spans="1:54" s="4" customFormat="1" ht="15.75">
      <c r="A160" s="22" t="s">
        <v>194</v>
      </c>
      <c r="B160" s="82" t="s">
        <v>195</v>
      </c>
      <c r="C160" s="83">
        <v>350</v>
      </c>
      <c r="E160" s="10"/>
      <c r="F160" s="1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</row>
    <row r="161" spans="1:54" s="4" customFormat="1" ht="15.75">
      <c r="A161" s="22" t="s">
        <v>196</v>
      </c>
      <c r="B161" s="86" t="s">
        <v>197</v>
      </c>
      <c r="C161" s="83">
        <v>800</v>
      </c>
      <c r="E161" s="10"/>
      <c r="F161" s="1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</row>
    <row r="162" spans="1:54" s="4" customFormat="1" ht="15.75">
      <c r="A162" s="22" t="s">
        <v>198</v>
      </c>
      <c r="B162" s="82" t="s">
        <v>199</v>
      </c>
      <c r="C162" s="83">
        <v>850</v>
      </c>
      <c r="E162" s="10"/>
      <c r="F162" s="1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</row>
    <row r="163" spans="1:54" s="4" customFormat="1" ht="15.75">
      <c r="A163" s="22" t="s">
        <v>200</v>
      </c>
      <c r="B163" s="87" t="s">
        <v>201</v>
      </c>
      <c r="C163" s="83">
        <v>900</v>
      </c>
      <c r="E163" s="10"/>
      <c r="F163" s="1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</row>
    <row r="164" spans="1:54" s="4" customFormat="1" ht="15.75">
      <c r="A164" s="22" t="s">
        <v>202</v>
      </c>
      <c r="B164" s="82" t="s">
        <v>203</v>
      </c>
      <c r="C164" s="83">
        <v>1000</v>
      </c>
      <c r="E164" s="10"/>
      <c r="F164" s="1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</row>
    <row r="165" spans="1:54" s="4" customFormat="1" ht="15.75">
      <c r="A165" s="22" t="s">
        <v>204</v>
      </c>
      <c r="B165" s="82" t="s">
        <v>205</v>
      </c>
      <c r="C165" s="83">
        <v>700</v>
      </c>
      <c r="E165" s="10"/>
      <c r="F165" s="1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</row>
    <row r="166" spans="1:54" s="4" customFormat="1" ht="15.75">
      <c r="A166" s="22" t="s">
        <v>206</v>
      </c>
      <c r="B166" s="82" t="s">
        <v>183</v>
      </c>
      <c r="C166" s="83">
        <v>350</v>
      </c>
      <c r="E166" s="10"/>
      <c r="F166" s="1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</row>
    <row r="167" spans="1:54" s="4" customFormat="1" ht="15.75">
      <c r="A167" s="22" t="s">
        <v>207</v>
      </c>
      <c r="B167" s="82" t="s">
        <v>185</v>
      </c>
      <c r="C167" s="83">
        <v>450</v>
      </c>
      <c r="E167" s="10"/>
      <c r="F167" s="1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</row>
    <row r="168" spans="1:54" s="4" customFormat="1" ht="15.75">
      <c r="A168" s="22"/>
      <c r="B168" s="88" t="s">
        <v>208</v>
      </c>
      <c r="C168" s="83"/>
      <c r="E168" s="10"/>
      <c r="F168" s="1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</row>
    <row r="169" spans="1:54" s="4" customFormat="1" ht="15.75">
      <c r="A169" s="22" t="s">
        <v>209</v>
      </c>
      <c r="B169" s="82" t="s">
        <v>210</v>
      </c>
      <c r="C169" s="83">
        <v>800</v>
      </c>
      <c r="E169" s="10"/>
      <c r="F169" s="1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</row>
    <row r="170" spans="1:54" s="4" customFormat="1" ht="15.75">
      <c r="A170" s="22" t="s">
        <v>211</v>
      </c>
      <c r="B170" s="86" t="s">
        <v>212</v>
      </c>
      <c r="C170" s="83">
        <v>750</v>
      </c>
      <c r="E170" s="10"/>
      <c r="F170" s="1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</row>
    <row r="171" spans="1:54" s="4" customFormat="1" ht="15.75">
      <c r="A171" s="22" t="s">
        <v>213</v>
      </c>
      <c r="B171" s="82" t="s">
        <v>214</v>
      </c>
      <c r="C171" s="83">
        <v>750</v>
      </c>
      <c r="E171" s="10"/>
      <c r="F171" s="10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</row>
    <row r="172" spans="1:54" s="4" customFormat="1" ht="15.75">
      <c r="A172" s="22" t="s">
        <v>215</v>
      </c>
      <c r="B172" s="86" t="s">
        <v>216</v>
      </c>
      <c r="C172" s="83">
        <v>800</v>
      </c>
      <c r="E172" s="10"/>
      <c r="F172" s="1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</row>
    <row r="173" spans="1:54" s="4" customFormat="1" ht="15.75">
      <c r="A173" s="22" t="s">
        <v>217</v>
      </c>
      <c r="B173" s="82" t="s">
        <v>218</v>
      </c>
      <c r="C173" s="89">
        <v>800</v>
      </c>
      <c r="E173" s="10"/>
      <c r="F173" s="1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</row>
    <row r="174" spans="1:54" ht="15.75">
      <c r="A174" s="22" t="s">
        <v>219</v>
      </c>
      <c r="B174" s="82" t="s">
        <v>220</v>
      </c>
      <c r="C174" s="89">
        <v>900</v>
      </c>
    </row>
    <row r="175" spans="1:54" ht="15.75" customHeight="1">
      <c r="A175" s="22" t="s">
        <v>221</v>
      </c>
      <c r="B175" s="90" t="s">
        <v>222</v>
      </c>
      <c r="C175" s="89">
        <v>1200</v>
      </c>
    </row>
    <row r="176" spans="1:54" ht="15.75" customHeight="1">
      <c r="A176" s="22" t="s">
        <v>223</v>
      </c>
      <c r="B176" s="91" t="s">
        <v>224</v>
      </c>
      <c r="C176" s="89">
        <v>1100</v>
      </c>
    </row>
    <row r="177" spans="1:32" ht="16.5" thickBot="1">
      <c r="A177" s="30" t="s">
        <v>225</v>
      </c>
      <c r="B177" s="84" t="s">
        <v>226</v>
      </c>
      <c r="C177" s="85">
        <v>800</v>
      </c>
    </row>
    <row r="179" spans="1:32" s="3" customFormat="1" ht="15.75">
      <c r="A179" s="11" t="s">
        <v>227</v>
      </c>
      <c r="B179" s="12" t="s">
        <v>228</v>
      </c>
      <c r="D179" s="4"/>
      <c r="E179" s="10"/>
      <c r="F179" s="13"/>
      <c r="G179" s="1"/>
      <c r="H179" s="14"/>
      <c r="I179" s="15"/>
    </row>
    <row r="180" spans="1:32" s="3" customFormat="1" ht="16.5" thickBot="1">
      <c r="A180" s="11"/>
      <c r="B180" s="12"/>
      <c r="D180" s="4"/>
      <c r="E180" s="10"/>
      <c r="F180" s="13"/>
      <c r="G180" s="1"/>
      <c r="H180" s="14"/>
      <c r="I180" s="15"/>
    </row>
    <row r="181" spans="1:32" ht="16.5" customHeight="1">
      <c r="A181" s="242" t="s">
        <v>3</v>
      </c>
      <c r="B181" s="244" t="s">
        <v>4</v>
      </c>
      <c r="C181" s="246" t="s">
        <v>5</v>
      </c>
      <c r="D181" s="16"/>
      <c r="E181" s="17"/>
      <c r="F181" s="18"/>
      <c r="G181" s="16"/>
      <c r="H181" s="19"/>
      <c r="I181" s="20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6.5" customHeight="1" thickBot="1">
      <c r="A182" s="243"/>
      <c r="B182" s="245"/>
      <c r="C182" s="245"/>
      <c r="D182" s="16"/>
      <c r="E182" s="17"/>
      <c r="F182" s="18"/>
      <c r="G182" s="16"/>
      <c r="H182" s="16"/>
      <c r="I182" s="2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s="4" customFormat="1" ht="15.75" customHeight="1">
      <c r="A183" s="22" t="s">
        <v>229</v>
      </c>
      <c r="B183" s="23" t="s">
        <v>7</v>
      </c>
      <c r="C183" s="24">
        <v>1000</v>
      </c>
      <c r="D183" s="25"/>
      <c r="E183" s="26"/>
      <c r="F183" s="27"/>
      <c r="G183" s="25"/>
      <c r="H183" s="28"/>
      <c r="I183" s="28"/>
    </row>
    <row r="184" spans="1:32" s="4" customFormat="1" ht="15.75" customHeight="1">
      <c r="A184" s="22" t="s">
        <v>230</v>
      </c>
      <c r="B184" s="23" t="s">
        <v>9</v>
      </c>
      <c r="C184" s="24">
        <v>1000</v>
      </c>
      <c r="D184" s="25"/>
      <c r="E184" s="26"/>
      <c r="F184" s="27"/>
      <c r="G184" s="25"/>
      <c r="H184" s="28"/>
      <c r="I184" s="28"/>
    </row>
    <row r="185" spans="1:32" s="4" customFormat="1" ht="15.75" customHeight="1">
      <c r="A185" s="22" t="s">
        <v>231</v>
      </c>
      <c r="B185" s="23" t="s">
        <v>11</v>
      </c>
      <c r="C185" s="24">
        <v>850</v>
      </c>
      <c r="D185" s="25"/>
      <c r="E185" s="26"/>
      <c r="F185" s="27"/>
      <c r="G185" s="25"/>
      <c r="H185" s="28"/>
      <c r="I185" s="28"/>
    </row>
    <row r="186" spans="1:32" s="4" customFormat="1" ht="15.75">
      <c r="A186" s="22" t="s">
        <v>232</v>
      </c>
      <c r="B186" s="23" t="s">
        <v>13</v>
      </c>
      <c r="C186" s="24">
        <v>850</v>
      </c>
      <c r="D186" s="25"/>
      <c r="E186" s="26"/>
      <c r="F186" s="27"/>
      <c r="G186" s="25"/>
      <c r="H186" s="28"/>
      <c r="I186" s="28"/>
    </row>
    <row r="187" spans="1:32" s="4" customFormat="1" ht="15.75">
      <c r="A187" s="22" t="s">
        <v>233</v>
      </c>
      <c r="B187" s="29" t="s">
        <v>15</v>
      </c>
      <c r="C187" s="24">
        <v>750</v>
      </c>
      <c r="D187" s="25"/>
      <c r="E187" s="26"/>
      <c r="F187" s="27"/>
      <c r="G187" s="25"/>
      <c r="H187" s="28"/>
      <c r="I187" s="28"/>
    </row>
    <row r="188" spans="1:32" s="4" customFormat="1" ht="16.5" thickBot="1">
      <c r="A188" s="22" t="s">
        <v>234</v>
      </c>
      <c r="B188" s="31" t="s">
        <v>17</v>
      </c>
      <c r="C188" s="32">
        <v>600</v>
      </c>
      <c r="D188" s="25"/>
      <c r="E188" s="26"/>
      <c r="F188" s="27"/>
      <c r="G188" s="25"/>
      <c r="H188" s="28"/>
      <c r="I188" s="28"/>
    </row>
    <row r="189" spans="1:32" s="4" customFormat="1" ht="15.75">
      <c r="A189" s="46" t="s">
        <v>235</v>
      </c>
      <c r="B189" s="92" t="s">
        <v>236</v>
      </c>
      <c r="C189" s="93">
        <v>2000</v>
      </c>
      <c r="D189" s="25"/>
      <c r="E189" s="26"/>
      <c r="F189" s="27"/>
      <c r="G189" s="25"/>
      <c r="H189" s="28"/>
      <c r="I189" s="28"/>
    </row>
    <row r="190" spans="1:32" s="4" customFormat="1" ht="15.75">
      <c r="A190" s="22" t="s">
        <v>237</v>
      </c>
      <c r="B190" s="29" t="s">
        <v>238</v>
      </c>
      <c r="C190" s="94">
        <v>2000</v>
      </c>
      <c r="D190" s="25"/>
      <c r="E190" s="26"/>
      <c r="F190" s="27"/>
      <c r="G190" s="25"/>
      <c r="H190" s="28"/>
      <c r="I190" s="28"/>
    </row>
    <row r="191" spans="1:32" s="4" customFormat="1" ht="15.75" customHeight="1">
      <c r="A191" s="22" t="s">
        <v>239</v>
      </c>
      <c r="B191" s="29" t="s">
        <v>240</v>
      </c>
      <c r="C191" s="94">
        <v>2200</v>
      </c>
      <c r="D191" s="25"/>
      <c r="E191" s="26"/>
      <c r="F191" s="27"/>
      <c r="G191" s="25"/>
      <c r="H191" s="28"/>
      <c r="I191" s="28"/>
    </row>
    <row r="192" spans="1:32" s="4" customFormat="1" ht="15.75" customHeight="1">
      <c r="A192" s="22" t="s">
        <v>241</v>
      </c>
      <c r="B192" s="95" t="s">
        <v>242</v>
      </c>
      <c r="C192" s="94">
        <v>2500</v>
      </c>
      <c r="D192" s="25"/>
      <c r="E192" s="26"/>
      <c r="F192" s="27"/>
      <c r="G192" s="25"/>
      <c r="H192" s="28"/>
      <c r="I192" s="28"/>
    </row>
    <row r="193" spans="1:32" s="4" customFormat="1" ht="15.75">
      <c r="A193" s="22" t="s">
        <v>243</v>
      </c>
      <c r="B193" s="96" t="s">
        <v>244</v>
      </c>
      <c r="C193" s="57">
        <v>3000</v>
      </c>
      <c r="D193" s="25"/>
      <c r="E193" s="26"/>
      <c r="F193" s="27"/>
      <c r="G193" s="25"/>
      <c r="H193" s="28"/>
      <c r="I193" s="28"/>
    </row>
    <row r="194" spans="1:32" s="4" customFormat="1" ht="15.75" customHeight="1">
      <c r="A194" s="22" t="s">
        <v>245</v>
      </c>
      <c r="B194" s="97" t="s">
        <v>246</v>
      </c>
      <c r="C194" s="57">
        <v>3500</v>
      </c>
      <c r="D194" s="25"/>
      <c r="E194" s="26"/>
      <c r="F194" s="27"/>
      <c r="G194" s="25"/>
      <c r="H194" s="28"/>
      <c r="I194" s="28"/>
    </row>
    <row r="195" spans="1:32" s="4" customFormat="1" ht="15.75" customHeight="1">
      <c r="A195" s="22" t="s">
        <v>247</v>
      </c>
      <c r="B195" s="97" t="s">
        <v>248</v>
      </c>
      <c r="C195" s="57">
        <v>3300</v>
      </c>
      <c r="D195" s="25"/>
      <c r="E195" s="26"/>
      <c r="F195" s="27"/>
      <c r="G195" s="25"/>
      <c r="H195" s="28"/>
      <c r="I195" s="28"/>
    </row>
    <row r="196" spans="1:32" s="4" customFormat="1" ht="15.75">
      <c r="A196" s="22" t="s">
        <v>249</v>
      </c>
      <c r="B196" s="97" t="s">
        <v>250</v>
      </c>
      <c r="C196" s="69">
        <v>5500</v>
      </c>
      <c r="D196" s="25"/>
      <c r="E196" s="26"/>
      <c r="F196" s="27"/>
      <c r="G196" s="25"/>
      <c r="H196" s="28"/>
      <c r="I196" s="28"/>
    </row>
    <row r="197" spans="1:32" s="4" customFormat="1" ht="31.5" customHeight="1">
      <c r="A197" s="22" t="s">
        <v>251</v>
      </c>
      <c r="B197" s="98" t="s">
        <v>252</v>
      </c>
      <c r="C197" s="73">
        <v>6000</v>
      </c>
      <c r="D197" s="25"/>
      <c r="E197" s="26"/>
      <c r="F197" s="27"/>
      <c r="G197" s="25"/>
      <c r="H197" s="28"/>
      <c r="I197" s="28"/>
    </row>
    <row r="198" spans="1:32" s="4" customFormat="1" ht="31.5">
      <c r="A198" s="22" t="s">
        <v>253</v>
      </c>
      <c r="B198" s="98" t="s">
        <v>254</v>
      </c>
      <c r="C198" s="73">
        <v>9000</v>
      </c>
      <c r="D198" s="25"/>
      <c r="E198" s="26"/>
      <c r="F198" s="27"/>
      <c r="G198" s="25"/>
      <c r="H198" s="28"/>
      <c r="I198" s="28"/>
    </row>
    <row r="199" spans="1:32" s="4" customFormat="1" ht="15.75" customHeight="1">
      <c r="A199" s="22" t="s">
        <v>255</v>
      </c>
      <c r="B199" s="64" t="s">
        <v>121</v>
      </c>
      <c r="C199" s="71">
        <v>2500</v>
      </c>
      <c r="D199" s="25"/>
      <c r="E199" s="26"/>
      <c r="F199" s="27"/>
      <c r="G199" s="25"/>
      <c r="H199" s="28"/>
      <c r="I199" s="28"/>
    </row>
    <row r="200" spans="1:32" s="4" customFormat="1" ht="15.75">
      <c r="A200" s="22" t="s">
        <v>256</v>
      </c>
      <c r="B200" s="72" t="s">
        <v>123</v>
      </c>
      <c r="C200" s="73">
        <v>4000</v>
      </c>
      <c r="D200" s="25"/>
      <c r="E200" s="26"/>
      <c r="F200" s="27"/>
      <c r="G200" s="25"/>
      <c r="H200" s="28"/>
      <c r="I200" s="28"/>
    </row>
    <row r="201" spans="1:32" s="4" customFormat="1" ht="16.5" thickBot="1">
      <c r="A201" s="30" t="s">
        <v>257</v>
      </c>
      <c r="B201" s="99" t="s">
        <v>258</v>
      </c>
      <c r="C201" s="100">
        <v>1000</v>
      </c>
      <c r="D201" s="25"/>
      <c r="E201" s="26"/>
      <c r="F201" s="27"/>
      <c r="G201" s="25"/>
      <c r="H201" s="28"/>
      <c r="I201" s="28"/>
    </row>
    <row r="202" spans="1:32" s="3" customFormat="1" ht="15.75">
      <c r="A202" s="1"/>
      <c r="B202" s="9"/>
      <c r="D202" s="4"/>
      <c r="E202" s="10"/>
      <c r="F202" s="6"/>
      <c r="H202" s="7"/>
      <c r="J202" s="8"/>
    </row>
    <row r="203" spans="1:32" s="3" customFormat="1" ht="15.75">
      <c r="A203" s="11" t="s">
        <v>259</v>
      </c>
      <c r="B203" s="12" t="s">
        <v>260</v>
      </c>
      <c r="D203" s="4"/>
      <c r="E203" s="10"/>
      <c r="F203" s="13"/>
      <c r="G203" s="1"/>
      <c r="H203" s="14"/>
      <c r="I203" s="15"/>
    </row>
    <row r="204" spans="1:32" s="3" customFormat="1" ht="16.5" thickBot="1">
      <c r="A204" s="11"/>
      <c r="B204" s="12"/>
      <c r="D204" s="4"/>
      <c r="E204" s="10"/>
      <c r="F204" s="13"/>
      <c r="G204" s="1"/>
      <c r="H204" s="14"/>
      <c r="I204" s="15"/>
    </row>
    <row r="205" spans="1:32" ht="16.5" customHeight="1">
      <c r="A205" s="242" t="s">
        <v>3</v>
      </c>
      <c r="B205" s="244" t="s">
        <v>4</v>
      </c>
      <c r="C205" s="246" t="s">
        <v>5</v>
      </c>
      <c r="D205" s="16"/>
      <c r="E205" s="17"/>
      <c r="F205" s="18"/>
      <c r="G205" s="16"/>
      <c r="H205" s="19"/>
      <c r="I205" s="20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6.5" customHeight="1" thickBot="1">
      <c r="A206" s="243"/>
      <c r="B206" s="245"/>
      <c r="C206" s="245"/>
      <c r="D206" s="16"/>
      <c r="E206" s="17"/>
      <c r="F206" s="18"/>
      <c r="G206" s="16"/>
      <c r="H206" s="16"/>
      <c r="I206" s="20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s="4" customFormat="1" ht="15.75">
      <c r="A207" s="22"/>
      <c r="B207" s="101" t="s">
        <v>261</v>
      </c>
      <c r="C207" s="102"/>
      <c r="D207" s="25"/>
      <c r="E207" s="26"/>
      <c r="F207" s="27"/>
      <c r="G207" s="25"/>
      <c r="H207" s="28"/>
      <c r="I207" s="28"/>
    </row>
    <row r="208" spans="1:32" s="4" customFormat="1" ht="15.75" customHeight="1">
      <c r="A208" s="22" t="s">
        <v>262</v>
      </c>
      <c r="B208" s="103" t="s">
        <v>263</v>
      </c>
      <c r="C208" s="104">
        <v>840</v>
      </c>
      <c r="D208" s="25"/>
      <c r="E208" s="26"/>
      <c r="F208" s="27"/>
      <c r="G208" s="25"/>
      <c r="H208" s="28"/>
      <c r="I208" s="28"/>
    </row>
    <row r="209" spans="1:9" s="4" customFormat="1" ht="15.75" customHeight="1">
      <c r="A209" s="22" t="s">
        <v>264</v>
      </c>
      <c r="B209" s="97" t="s">
        <v>265</v>
      </c>
      <c r="C209" s="57">
        <v>430</v>
      </c>
      <c r="D209" s="25"/>
      <c r="E209" s="26"/>
      <c r="F209" s="27"/>
      <c r="G209" s="25"/>
      <c r="H209" s="28"/>
      <c r="I209" s="28"/>
    </row>
    <row r="210" spans="1:9" s="4" customFormat="1" ht="15.75">
      <c r="A210" s="22" t="s">
        <v>266</v>
      </c>
      <c r="B210" s="14" t="s">
        <v>267</v>
      </c>
      <c r="C210" s="57">
        <v>900</v>
      </c>
      <c r="D210" s="25"/>
      <c r="E210" s="26"/>
      <c r="F210" s="27"/>
      <c r="G210" s="25"/>
      <c r="H210" s="28"/>
      <c r="I210" s="28"/>
    </row>
    <row r="211" spans="1:9" ht="15.75">
      <c r="A211" s="22" t="s">
        <v>268</v>
      </c>
      <c r="B211" s="97" t="s">
        <v>269</v>
      </c>
      <c r="C211" s="57">
        <v>430</v>
      </c>
    </row>
    <row r="212" spans="1:9" ht="15.75">
      <c r="A212" s="22" t="s">
        <v>270</v>
      </c>
      <c r="B212" s="14" t="s">
        <v>271</v>
      </c>
      <c r="C212" s="57">
        <v>315</v>
      </c>
    </row>
    <row r="213" spans="1:9" ht="15.75">
      <c r="A213" s="22" t="s">
        <v>272</v>
      </c>
      <c r="B213" s="97" t="s">
        <v>127</v>
      </c>
      <c r="C213" s="57">
        <v>545</v>
      </c>
      <c r="D213" s="25"/>
    </row>
    <row r="214" spans="1:9" ht="15.75">
      <c r="A214" s="22" t="s">
        <v>273</v>
      </c>
      <c r="B214" s="14" t="s">
        <v>274</v>
      </c>
      <c r="C214" s="57">
        <v>660</v>
      </c>
      <c r="D214" s="25"/>
    </row>
    <row r="215" spans="1:9" ht="15.75">
      <c r="A215" s="22" t="s">
        <v>275</v>
      </c>
      <c r="B215" s="97" t="s">
        <v>276</v>
      </c>
      <c r="C215" s="57">
        <v>315</v>
      </c>
      <c r="D215" s="25"/>
    </row>
    <row r="216" spans="1:9" ht="15.75">
      <c r="A216" s="22" t="s">
        <v>277</v>
      </c>
      <c r="B216" s="14" t="s">
        <v>278</v>
      </c>
      <c r="C216" s="57">
        <v>950</v>
      </c>
      <c r="D216" s="25"/>
      <c r="G216" s="105"/>
    </row>
    <row r="217" spans="1:9" ht="15.75">
      <c r="A217" s="22" t="s">
        <v>279</v>
      </c>
      <c r="B217" s="97" t="s">
        <v>280</v>
      </c>
      <c r="C217" s="57">
        <v>490</v>
      </c>
      <c r="D217" s="25"/>
    </row>
    <row r="218" spans="1:9" ht="15.75">
      <c r="A218" s="22" t="s">
        <v>281</v>
      </c>
      <c r="B218" s="14" t="s">
        <v>282</v>
      </c>
      <c r="C218" s="57">
        <v>545</v>
      </c>
      <c r="D218" s="25"/>
    </row>
    <row r="219" spans="1:9" ht="15.75" customHeight="1">
      <c r="A219" s="22" t="s">
        <v>283</v>
      </c>
      <c r="B219" s="106" t="s">
        <v>284</v>
      </c>
      <c r="C219" s="55">
        <v>840</v>
      </c>
      <c r="D219" s="25"/>
    </row>
    <row r="220" spans="1:9" s="4" customFormat="1" ht="15.75" customHeight="1">
      <c r="A220" s="22" t="s">
        <v>285</v>
      </c>
      <c r="B220" s="14" t="s">
        <v>286</v>
      </c>
      <c r="C220" s="57">
        <v>550</v>
      </c>
      <c r="D220" s="25"/>
      <c r="E220" s="26"/>
      <c r="F220" s="27"/>
      <c r="G220" s="25"/>
      <c r="H220" s="28"/>
      <c r="I220" s="28"/>
    </row>
    <row r="221" spans="1:9" s="4" customFormat="1" ht="15.75" customHeight="1">
      <c r="A221" s="22" t="s">
        <v>287</v>
      </c>
      <c r="B221" s="97" t="s">
        <v>288</v>
      </c>
      <c r="C221" s="57">
        <v>550</v>
      </c>
      <c r="D221" s="25"/>
      <c r="E221" s="26"/>
      <c r="F221" s="27"/>
      <c r="G221" s="25"/>
      <c r="H221" s="28"/>
      <c r="I221" s="28"/>
    </row>
    <row r="222" spans="1:9" s="4" customFormat="1" ht="15.75">
      <c r="A222" s="22" t="s">
        <v>289</v>
      </c>
      <c r="B222" s="97" t="s">
        <v>290</v>
      </c>
      <c r="C222" s="57">
        <v>430</v>
      </c>
      <c r="D222" s="25"/>
      <c r="E222" s="26"/>
      <c r="F222" s="27"/>
      <c r="G222" s="25"/>
      <c r="H222" s="28"/>
      <c r="I222" s="28"/>
    </row>
    <row r="223" spans="1:9" ht="15.75">
      <c r="A223" s="22" t="s">
        <v>291</v>
      </c>
      <c r="B223" s="97" t="s">
        <v>292</v>
      </c>
      <c r="C223" s="57">
        <v>430</v>
      </c>
    </row>
    <row r="224" spans="1:9" ht="15.75">
      <c r="A224" s="22" t="s">
        <v>293</v>
      </c>
      <c r="B224" s="97" t="s">
        <v>294</v>
      </c>
      <c r="C224" s="57">
        <v>430</v>
      </c>
    </row>
    <row r="225" spans="1:7" ht="15.75">
      <c r="A225" s="22" t="s">
        <v>295</v>
      </c>
      <c r="B225" s="29" t="s">
        <v>296</v>
      </c>
      <c r="C225" s="69">
        <v>660</v>
      </c>
      <c r="D225" s="25"/>
    </row>
    <row r="226" spans="1:7" ht="15.75">
      <c r="A226" s="22" t="s">
        <v>297</v>
      </c>
      <c r="B226" s="107" t="s">
        <v>298</v>
      </c>
      <c r="C226" s="73">
        <v>700</v>
      </c>
      <c r="D226" s="25"/>
    </row>
    <row r="227" spans="1:7" ht="15.75">
      <c r="A227" s="22"/>
      <c r="B227" s="264" t="s">
        <v>208</v>
      </c>
      <c r="C227" s="265"/>
      <c r="D227" s="25"/>
    </row>
    <row r="228" spans="1:7" ht="15.75">
      <c r="A228" s="22" t="s">
        <v>299</v>
      </c>
      <c r="B228" s="29" t="s">
        <v>210</v>
      </c>
      <c r="C228" s="57">
        <v>890</v>
      </c>
      <c r="D228" s="25"/>
    </row>
    <row r="229" spans="1:7" ht="15.75">
      <c r="A229" s="22" t="s">
        <v>300</v>
      </c>
      <c r="B229" s="14" t="s">
        <v>212</v>
      </c>
      <c r="C229" s="57">
        <v>890</v>
      </c>
      <c r="D229" s="25"/>
      <c r="G229" s="105"/>
    </row>
    <row r="230" spans="1:7" ht="15.75">
      <c r="A230" s="22" t="s">
        <v>301</v>
      </c>
      <c r="B230" s="29" t="s">
        <v>214</v>
      </c>
      <c r="C230" s="57">
        <v>890</v>
      </c>
      <c r="D230" s="25"/>
    </row>
    <row r="231" spans="1:7" ht="15.75">
      <c r="A231" s="22" t="s">
        <v>302</v>
      </c>
      <c r="B231" s="14" t="s">
        <v>216</v>
      </c>
      <c r="C231" s="57">
        <v>890</v>
      </c>
      <c r="D231" s="25"/>
    </row>
    <row r="232" spans="1:7" ht="15.75">
      <c r="A232" s="22" t="s">
        <v>303</v>
      </c>
      <c r="B232" s="29" t="s">
        <v>304</v>
      </c>
      <c r="C232" s="57">
        <v>890</v>
      </c>
      <c r="D232" s="25"/>
    </row>
    <row r="233" spans="1:7" ht="15.75">
      <c r="A233" s="22" t="s">
        <v>305</v>
      </c>
      <c r="B233" s="29" t="s">
        <v>306</v>
      </c>
      <c r="C233" s="57">
        <v>1120</v>
      </c>
      <c r="D233" s="25"/>
    </row>
    <row r="234" spans="1:7" ht="15.75">
      <c r="A234" s="22" t="s">
        <v>307</v>
      </c>
      <c r="B234" s="29" t="s">
        <v>308</v>
      </c>
      <c r="C234" s="57">
        <v>1240</v>
      </c>
      <c r="D234" s="25"/>
      <c r="G234" s="105"/>
    </row>
    <row r="235" spans="1:7" ht="15.75" customHeight="1">
      <c r="A235" s="22" t="s">
        <v>309</v>
      </c>
      <c r="B235" s="108" t="s">
        <v>310</v>
      </c>
      <c r="C235" s="109">
        <v>1240</v>
      </c>
      <c r="D235" s="25"/>
    </row>
    <row r="236" spans="1:7" ht="15.75">
      <c r="A236" s="22" t="s">
        <v>311</v>
      </c>
      <c r="B236" s="29" t="s">
        <v>238</v>
      </c>
      <c r="C236" s="57">
        <v>2000</v>
      </c>
      <c r="D236" s="25"/>
      <c r="G236" s="105"/>
    </row>
    <row r="237" spans="1:7" ht="15.75">
      <c r="A237" s="22" t="s">
        <v>312</v>
      </c>
      <c r="B237" s="29" t="s">
        <v>240</v>
      </c>
      <c r="C237" s="57">
        <v>2200</v>
      </c>
      <c r="D237" s="25"/>
    </row>
    <row r="238" spans="1:7" ht="15.75">
      <c r="A238" s="22" t="s">
        <v>313</v>
      </c>
      <c r="B238" s="29" t="s">
        <v>314</v>
      </c>
      <c r="C238" s="69">
        <v>900</v>
      </c>
      <c r="D238" s="25"/>
    </row>
    <row r="239" spans="1:7" ht="15.75">
      <c r="A239" s="22" t="s">
        <v>315</v>
      </c>
      <c r="B239" s="29" t="s">
        <v>316</v>
      </c>
      <c r="C239" s="69">
        <v>1125</v>
      </c>
      <c r="D239" s="25"/>
    </row>
    <row r="240" spans="1:7" ht="15.75">
      <c r="A240" s="22" t="s">
        <v>317</v>
      </c>
      <c r="B240" s="29" t="s">
        <v>318</v>
      </c>
      <c r="C240" s="69">
        <v>900</v>
      </c>
      <c r="D240" s="25"/>
    </row>
    <row r="241" spans="1:18" ht="32.25" customHeight="1">
      <c r="A241" s="22" t="s">
        <v>319</v>
      </c>
      <c r="B241" s="110" t="s">
        <v>320</v>
      </c>
      <c r="C241" s="55">
        <v>1120</v>
      </c>
      <c r="D241" s="25"/>
    </row>
    <row r="242" spans="1:18" ht="15.75">
      <c r="A242" s="22" t="s">
        <v>321</v>
      </c>
      <c r="B242" s="110" t="s">
        <v>322</v>
      </c>
      <c r="C242" s="55">
        <v>545</v>
      </c>
      <c r="D242" s="25"/>
    </row>
    <row r="243" spans="1:18" ht="15.75" customHeight="1" thickBot="1">
      <c r="A243" s="30" t="s">
        <v>323</v>
      </c>
      <c r="B243" s="111" t="s">
        <v>324</v>
      </c>
      <c r="C243" s="112">
        <v>1125</v>
      </c>
      <c r="D243" s="25"/>
    </row>
    <row r="244" spans="1:18" ht="15.75" customHeight="1">
      <c r="A244" s="74"/>
      <c r="B244" s="113"/>
      <c r="C244" s="114"/>
      <c r="D244" s="25"/>
    </row>
    <row r="245" spans="1:18" s="3" customFormat="1" ht="15.75">
      <c r="A245" s="11" t="s">
        <v>325</v>
      </c>
      <c r="B245" s="12" t="s">
        <v>326</v>
      </c>
      <c r="D245" s="4"/>
      <c r="E245" s="10"/>
      <c r="F245" s="13"/>
      <c r="G245" s="1"/>
      <c r="H245" s="14"/>
      <c r="I245" s="15"/>
    </row>
    <row r="246" spans="1:18" s="3" customFormat="1" ht="16.5" thickBot="1">
      <c r="A246" s="11"/>
      <c r="B246" s="12"/>
      <c r="D246" s="4"/>
      <c r="E246" s="10"/>
      <c r="F246" s="13"/>
      <c r="G246" s="1"/>
      <c r="H246" s="14"/>
      <c r="I246" s="15"/>
    </row>
    <row r="247" spans="1:18" s="116" customFormat="1" ht="15.75">
      <c r="A247" s="266" t="s">
        <v>327</v>
      </c>
      <c r="B247" s="253" t="s">
        <v>4</v>
      </c>
      <c r="C247" s="240" t="s">
        <v>5</v>
      </c>
      <c r="D247" s="115"/>
    </row>
    <row r="248" spans="1:18" s="116" customFormat="1" ht="16.5" thickBot="1">
      <c r="A248" s="267"/>
      <c r="B248" s="254"/>
      <c r="C248" s="241"/>
      <c r="D248" s="115"/>
    </row>
    <row r="249" spans="1:18" s="120" customFormat="1" ht="15.75">
      <c r="A249" s="117" t="s">
        <v>328</v>
      </c>
      <c r="B249" s="118" t="s">
        <v>329</v>
      </c>
      <c r="C249" s="119">
        <v>400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120" customFormat="1" ht="31.5">
      <c r="A250" s="121" t="s">
        <v>330</v>
      </c>
      <c r="B250" s="122" t="s">
        <v>331</v>
      </c>
      <c r="C250" s="123">
        <v>200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120" customFormat="1" ht="15.75">
      <c r="A251" s="121" t="s">
        <v>332</v>
      </c>
      <c r="B251" s="124" t="s">
        <v>333</v>
      </c>
      <c r="C251" s="123">
        <v>250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120" customFormat="1" ht="15.75">
      <c r="A252" s="121" t="s">
        <v>334</v>
      </c>
      <c r="B252" s="124" t="s">
        <v>335</v>
      </c>
      <c r="C252" s="123">
        <v>320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120" customFormat="1" ht="15.75">
      <c r="A253" s="121" t="s">
        <v>336</v>
      </c>
      <c r="B253" s="124" t="s">
        <v>337</v>
      </c>
      <c r="C253" s="123">
        <v>260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120" customFormat="1" ht="15.75">
      <c r="A254" s="121" t="s">
        <v>338</v>
      </c>
      <c r="B254" s="124" t="s">
        <v>339</v>
      </c>
      <c r="C254" s="123">
        <v>300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120" customFormat="1" ht="15.75">
      <c r="A255" s="121" t="s">
        <v>340</v>
      </c>
      <c r="B255" s="124" t="s">
        <v>341</v>
      </c>
      <c r="C255" s="123">
        <v>900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s="120" customFormat="1" ht="15.75">
      <c r="A256" s="121" t="s">
        <v>342</v>
      </c>
      <c r="B256" s="124" t="s">
        <v>343</v>
      </c>
      <c r="C256" s="123">
        <v>400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20" customFormat="1" ht="15.75">
      <c r="A257" s="121" t="s">
        <v>344</v>
      </c>
      <c r="B257" s="124" t="s">
        <v>345</v>
      </c>
      <c r="C257" s="123">
        <v>400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120" customFormat="1" ht="15.75">
      <c r="A258" s="121" t="s">
        <v>346</v>
      </c>
      <c r="B258" s="124" t="s">
        <v>347</v>
      </c>
      <c r="C258" s="123">
        <v>400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120" customFormat="1" ht="15.75">
      <c r="A259" s="121" t="s">
        <v>348</v>
      </c>
      <c r="B259" s="124" t="s">
        <v>349</v>
      </c>
      <c r="C259" s="123">
        <v>400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120" customFormat="1" ht="15.75">
      <c r="A260" s="121" t="s">
        <v>350</v>
      </c>
      <c r="B260" s="124" t="s">
        <v>351</v>
      </c>
      <c r="C260" s="123">
        <v>450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120" customFormat="1" ht="15.75">
      <c r="A261" s="121" t="s">
        <v>352</v>
      </c>
      <c r="B261" s="124" t="s">
        <v>353</v>
      </c>
      <c r="C261" s="123">
        <v>350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20" customFormat="1" ht="15.75">
      <c r="A262" s="121" t="s">
        <v>354</v>
      </c>
      <c r="B262" s="124" t="s">
        <v>355</v>
      </c>
      <c r="C262" s="123">
        <v>400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120" customFormat="1" ht="15.75">
      <c r="A263" s="121" t="s">
        <v>356</v>
      </c>
      <c r="B263" s="124" t="s">
        <v>357</v>
      </c>
      <c r="C263" s="123">
        <v>400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120" customFormat="1" ht="15.75">
      <c r="A264" s="121" t="s">
        <v>358</v>
      </c>
      <c r="B264" s="124" t="s">
        <v>359</v>
      </c>
      <c r="C264" s="123">
        <v>400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120" customFormat="1" ht="15.75">
      <c r="A265" s="121" t="s">
        <v>360</v>
      </c>
      <c r="B265" s="124" t="s">
        <v>361</v>
      </c>
      <c r="C265" s="123">
        <v>250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s="120" customFormat="1" ht="15.75">
      <c r="A266" s="121" t="s">
        <v>362</v>
      </c>
      <c r="B266" s="124" t="s">
        <v>363</v>
      </c>
      <c r="C266" s="123">
        <v>450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20" customFormat="1" ht="15.75">
      <c r="A267" s="121" t="s">
        <v>364</v>
      </c>
      <c r="B267" s="124" t="s">
        <v>365</v>
      </c>
      <c r="C267" s="123">
        <v>500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120" customFormat="1" ht="15.75">
      <c r="A268" s="121" t="s">
        <v>366</v>
      </c>
      <c r="B268" s="124" t="s">
        <v>367</v>
      </c>
      <c r="C268" s="123">
        <v>300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120" customFormat="1" ht="15.75">
      <c r="A269" s="121" t="s">
        <v>368</v>
      </c>
      <c r="B269" s="124" t="s">
        <v>369</v>
      </c>
      <c r="C269" s="123">
        <v>400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120" customFormat="1" ht="15.75">
      <c r="A270" s="121" t="s">
        <v>370</v>
      </c>
      <c r="B270" s="124" t="s">
        <v>371</v>
      </c>
      <c r="C270" s="123">
        <v>900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20" customFormat="1" ht="15.75">
      <c r="A271" s="121" t="s">
        <v>372</v>
      </c>
      <c r="B271" s="124" t="s">
        <v>373</v>
      </c>
      <c r="C271" s="123">
        <v>900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120" customFormat="1" ht="15.75">
      <c r="A272" s="121" t="s">
        <v>374</v>
      </c>
      <c r="B272" s="124" t="s">
        <v>375</v>
      </c>
      <c r="C272" s="123">
        <v>600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120" customFormat="1" ht="15.75">
      <c r="A273" s="121" t="s">
        <v>376</v>
      </c>
      <c r="B273" s="124" t="s">
        <v>377</v>
      </c>
      <c r="C273" s="123">
        <v>400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120" customFormat="1" ht="15.75">
      <c r="A274" s="121" t="s">
        <v>378</v>
      </c>
      <c r="B274" s="124" t="s">
        <v>379</v>
      </c>
      <c r="C274" s="123">
        <v>550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120" customFormat="1" ht="31.5">
      <c r="A275" s="121" t="s">
        <v>380</v>
      </c>
      <c r="B275" s="122" t="s">
        <v>381</v>
      </c>
      <c r="C275" s="123">
        <v>300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120" customFormat="1" ht="15.75">
      <c r="A276" s="121" t="s">
        <v>382</v>
      </c>
      <c r="B276" s="124" t="s">
        <v>383</v>
      </c>
      <c r="C276" s="123">
        <v>500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20" customFormat="1" ht="15.75">
      <c r="A277" s="121" t="s">
        <v>384</v>
      </c>
      <c r="B277" s="124" t="s">
        <v>385</v>
      </c>
      <c r="C277" s="123">
        <v>700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120" customFormat="1" ht="15.75">
      <c r="A278" s="121" t="s">
        <v>386</v>
      </c>
      <c r="B278" s="124" t="s">
        <v>387</v>
      </c>
      <c r="C278" s="123">
        <v>900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120" customFormat="1" ht="15.75">
      <c r="A279" s="121" t="s">
        <v>388</v>
      </c>
      <c r="B279" s="124" t="s">
        <v>389</v>
      </c>
      <c r="C279" s="123">
        <v>1100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120" customFormat="1" ht="15.75">
      <c r="A280" s="121" t="s">
        <v>390</v>
      </c>
      <c r="B280" s="122" t="s">
        <v>391</v>
      </c>
      <c r="C280" s="123">
        <v>900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120" customFormat="1" ht="15.75">
      <c r="A281" s="121" t="s">
        <v>392</v>
      </c>
      <c r="B281" s="124" t="s">
        <v>393</v>
      </c>
      <c r="C281" s="123">
        <v>1000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120" customFormat="1" ht="15.75">
      <c r="A282" s="121" t="s">
        <v>394</v>
      </c>
      <c r="B282" s="124" t="s">
        <v>395</v>
      </c>
      <c r="C282" s="123">
        <v>1100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120" customFormat="1" ht="15.75">
      <c r="A283" s="121" t="s">
        <v>396</v>
      </c>
      <c r="B283" s="124" t="s">
        <v>397</v>
      </c>
      <c r="C283" s="123">
        <v>1100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20" customFormat="1" ht="15.75">
      <c r="A284" s="121" t="s">
        <v>398</v>
      </c>
      <c r="B284" s="124" t="s">
        <v>399</v>
      </c>
      <c r="C284" s="123">
        <v>500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120" customFormat="1" ht="15.75">
      <c r="A285" s="121" t="s">
        <v>400</v>
      </c>
      <c r="B285" s="124" t="s">
        <v>401</v>
      </c>
      <c r="C285" s="123">
        <v>4000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120" customFormat="1" ht="15.75">
      <c r="A286" s="121" t="s">
        <v>402</v>
      </c>
      <c r="B286" s="124" t="s">
        <v>403</v>
      </c>
      <c r="C286" s="123">
        <v>1500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120" customFormat="1" ht="15.75">
      <c r="A287" s="121" t="s">
        <v>404</v>
      </c>
      <c r="B287" s="124" t="s">
        <v>405</v>
      </c>
      <c r="C287" s="123">
        <v>500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120" customFormat="1" ht="15.75">
      <c r="A288" s="121" t="s">
        <v>406</v>
      </c>
      <c r="B288" s="124" t="s">
        <v>407</v>
      </c>
      <c r="C288" s="123">
        <v>1000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120" customFormat="1" ht="15.75">
      <c r="A289" s="121" t="s">
        <v>408</v>
      </c>
      <c r="B289" s="124" t="s">
        <v>409</v>
      </c>
      <c r="C289" s="123">
        <v>135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120" customFormat="1" ht="15.75">
      <c r="A290" s="121" t="s">
        <v>410</v>
      </c>
      <c r="B290" s="124" t="s">
        <v>411</v>
      </c>
      <c r="C290" s="123">
        <v>150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120" customFormat="1" ht="15.75">
      <c r="A291" s="121" t="s">
        <v>412</v>
      </c>
      <c r="B291" s="124" t="s">
        <v>413</v>
      </c>
      <c r="C291" s="123">
        <v>180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20" customFormat="1" ht="15.75">
      <c r="A292" s="121" t="s">
        <v>414</v>
      </c>
      <c r="B292" s="124" t="s">
        <v>415</v>
      </c>
      <c r="C292" s="123">
        <v>250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20" customFormat="1" ht="15.75">
      <c r="A293" s="121" t="s">
        <v>416</v>
      </c>
      <c r="B293" s="124" t="s">
        <v>417</v>
      </c>
      <c r="C293" s="123">
        <v>500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20" customFormat="1" ht="15.75">
      <c r="A294" s="121" t="s">
        <v>418</v>
      </c>
      <c r="B294" s="124" t="s">
        <v>419</v>
      </c>
      <c r="C294" s="123">
        <v>500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20" customFormat="1" ht="15.75">
      <c r="A295" s="121" t="s">
        <v>420</v>
      </c>
      <c r="B295" s="124" t="s">
        <v>421</v>
      </c>
      <c r="C295" s="123">
        <v>750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20" customFormat="1" ht="15.75">
      <c r="A296" s="121" t="s">
        <v>422</v>
      </c>
      <c r="B296" s="124" t="s">
        <v>423</v>
      </c>
      <c r="C296" s="123">
        <v>350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20" customFormat="1" ht="15.75">
      <c r="A297" s="121" t="s">
        <v>424</v>
      </c>
      <c r="B297" s="124" t="s">
        <v>425</v>
      </c>
      <c r="C297" s="123">
        <v>500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20" customFormat="1" ht="15.75">
      <c r="A298" s="121" t="s">
        <v>426</v>
      </c>
      <c r="B298" s="124" t="s">
        <v>427</v>
      </c>
      <c r="C298" s="123">
        <v>350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20" customFormat="1" ht="15.75">
      <c r="A299" s="121" t="s">
        <v>428</v>
      </c>
      <c r="B299" s="124" t="s">
        <v>429</v>
      </c>
      <c r="C299" s="123">
        <v>350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s="120" customFormat="1" ht="15.75">
      <c r="A300" s="121" t="s">
        <v>430</v>
      </c>
      <c r="B300" s="124" t="s">
        <v>431</v>
      </c>
      <c r="C300" s="123">
        <v>350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s="120" customFormat="1" ht="15.75">
      <c r="A301" s="121" t="s">
        <v>432</v>
      </c>
      <c r="B301" s="125" t="s">
        <v>433</v>
      </c>
      <c r="C301" s="126">
        <v>1650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s="120" customFormat="1" ht="16.5" thickBot="1">
      <c r="A302" s="127" t="s">
        <v>434</v>
      </c>
      <c r="B302" s="128" t="s">
        <v>435</v>
      </c>
      <c r="C302" s="129">
        <v>1000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s="120" customFormat="1" ht="15.75">
      <c r="A303" s="130"/>
      <c r="B303" s="131"/>
      <c r="C303" s="132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3" customFormat="1" ht="15.75">
      <c r="A304" s="11" t="s">
        <v>436</v>
      </c>
      <c r="B304" s="133" t="s">
        <v>437</v>
      </c>
      <c r="D304" s="4"/>
      <c r="E304" s="10"/>
      <c r="F304" s="13"/>
      <c r="G304" s="1"/>
      <c r="H304" s="14"/>
      <c r="I304" s="15"/>
    </row>
    <row r="305" spans="1:18" s="3" customFormat="1" ht="16.5" thickBot="1">
      <c r="A305" s="134"/>
      <c r="B305" s="135"/>
      <c r="C305" s="13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</row>
    <row r="306" spans="1:18" s="116" customFormat="1" ht="15.75">
      <c r="A306" s="251" t="s">
        <v>327</v>
      </c>
      <c r="B306" s="253" t="s">
        <v>4</v>
      </c>
      <c r="C306" s="240" t="s">
        <v>5</v>
      </c>
      <c r="D306" s="115"/>
    </row>
    <row r="307" spans="1:18" s="116" customFormat="1" ht="16.5" thickBot="1">
      <c r="A307" s="252"/>
      <c r="B307" s="254"/>
      <c r="C307" s="241"/>
      <c r="D307" s="115"/>
    </row>
    <row r="308" spans="1:18" s="116" customFormat="1" ht="15.75">
      <c r="A308" s="137"/>
      <c r="B308" s="258" t="s">
        <v>438</v>
      </c>
      <c r="C308" s="259"/>
      <c r="D308" s="115"/>
    </row>
    <row r="309" spans="1:18" s="116" customFormat="1" ht="15.75">
      <c r="A309" s="137" t="s">
        <v>439</v>
      </c>
      <c r="B309" s="138" t="s">
        <v>440</v>
      </c>
      <c r="C309" s="73">
        <v>2500</v>
      </c>
      <c r="D309" s="115"/>
    </row>
    <row r="310" spans="1:18" s="116" customFormat="1" ht="15.75">
      <c r="A310" s="137" t="s">
        <v>441</v>
      </c>
      <c r="B310" s="138" t="s">
        <v>442</v>
      </c>
      <c r="C310" s="73">
        <v>2500</v>
      </c>
      <c r="D310" s="115"/>
    </row>
    <row r="311" spans="1:18" s="116" customFormat="1" ht="15.75">
      <c r="A311" s="137" t="s">
        <v>443</v>
      </c>
      <c r="B311" s="138" t="s">
        <v>444</v>
      </c>
      <c r="C311" s="73">
        <v>2500</v>
      </c>
      <c r="D311" s="115"/>
    </row>
    <row r="312" spans="1:18" s="116" customFormat="1" ht="15.75">
      <c r="A312" s="137" t="s">
        <v>445</v>
      </c>
      <c r="B312" s="138" t="s">
        <v>446</v>
      </c>
      <c r="C312" s="73">
        <v>4000</v>
      </c>
      <c r="D312" s="115"/>
    </row>
    <row r="313" spans="1:18" s="116" customFormat="1" ht="15.75">
      <c r="A313" s="137" t="s">
        <v>447</v>
      </c>
      <c r="B313" s="138" t="s">
        <v>448</v>
      </c>
      <c r="C313" s="73">
        <v>2500</v>
      </c>
      <c r="D313" s="115"/>
    </row>
    <row r="314" spans="1:18" s="116" customFormat="1" ht="15.75">
      <c r="A314" s="137" t="s">
        <v>449</v>
      </c>
      <c r="B314" s="138" t="s">
        <v>450</v>
      </c>
      <c r="C314" s="73">
        <v>2500</v>
      </c>
      <c r="D314" s="115"/>
    </row>
    <row r="315" spans="1:18" s="116" customFormat="1" ht="15.75">
      <c r="A315" s="137" t="s">
        <v>451</v>
      </c>
      <c r="B315" s="138" t="s">
        <v>452</v>
      </c>
      <c r="C315" s="73">
        <v>2500</v>
      </c>
      <c r="D315" s="115"/>
    </row>
    <row r="316" spans="1:18" s="116" customFormat="1" ht="15.75">
      <c r="A316" s="137" t="s">
        <v>453</v>
      </c>
      <c r="B316" s="138" t="s">
        <v>454</v>
      </c>
      <c r="C316" s="73">
        <v>2500</v>
      </c>
      <c r="D316" s="115"/>
    </row>
    <row r="317" spans="1:18" s="116" customFormat="1" ht="15.75">
      <c r="A317" s="137" t="s">
        <v>455</v>
      </c>
      <c r="B317" s="138" t="s">
        <v>456</v>
      </c>
      <c r="C317" s="73">
        <v>2500</v>
      </c>
      <c r="D317" s="115"/>
    </row>
    <row r="318" spans="1:18" s="116" customFormat="1" ht="15.75">
      <c r="A318" s="137" t="s">
        <v>457</v>
      </c>
      <c r="B318" s="138" t="s">
        <v>458</v>
      </c>
      <c r="C318" s="73">
        <v>2500</v>
      </c>
      <c r="D318" s="115"/>
    </row>
    <row r="319" spans="1:18" s="116" customFormat="1" ht="15.75">
      <c r="A319" s="137" t="s">
        <v>459</v>
      </c>
      <c r="B319" s="138" t="s">
        <v>460</v>
      </c>
      <c r="C319" s="73">
        <v>2500</v>
      </c>
      <c r="D319" s="115"/>
    </row>
    <row r="320" spans="1:18" s="116" customFormat="1" ht="15.75">
      <c r="A320" s="137" t="s">
        <v>461</v>
      </c>
      <c r="B320" s="138" t="s">
        <v>462</v>
      </c>
      <c r="C320" s="73">
        <v>2500</v>
      </c>
      <c r="D320" s="115"/>
    </row>
    <row r="321" spans="1:4" s="116" customFormat="1" ht="15.75">
      <c r="A321" s="137" t="s">
        <v>463</v>
      </c>
      <c r="B321" s="138" t="s">
        <v>464</v>
      </c>
      <c r="C321" s="73">
        <v>2500</v>
      </c>
      <c r="D321" s="115"/>
    </row>
    <row r="322" spans="1:4" s="116" customFormat="1" ht="15.75">
      <c r="A322" s="137"/>
      <c r="B322" s="260" t="s">
        <v>465</v>
      </c>
      <c r="C322" s="261"/>
      <c r="D322" s="115"/>
    </row>
    <row r="323" spans="1:4" s="116" customFormat="1" ht="15.75">
      <c r="A323" s="137" t="s">
        <v>466</v>
      </c>
      <c r="B323" s="138" t="s">
        <v>467</v>
      </c>
      <c r="C323" s="73">
        <v>4200</v>
      </c>
      <c r="D323" s="115"/>
    </row>
    <row r="324" spans="1:4" s="116" customFormat="1" ht="15.75">
      <c r="A324" s="137" t="s">
        <v>468</v>
      </c>
      <c r="B324" s="138" t="s">
        <v>469</v>
      </c>
      <c r="C324" s="73">
        <v>6500</v>
      </c>
      <c r="D324" s="115"/>
    </row>
    <row r="325" spans="1:4" s="116" customFormat="1" ht="15.75">
      <c r="A325" s="137" t="s">
        <v>470</v>
      </c>
      <c r="B325" s="138" t="s">
        <v>442</v>
      </c>
      <c r="C325" s="73">
        <v>6500</v>
      </c>
      <c r="D325" s="115"/>
    </row>
    <row r="326" spans="1:4" s="116" customFormat="1" ht="15.75">
      <c r="A326" s="137" t="s">
        <v>471</v>
      </c>
      <c r="B326" s="138" t="s">
        <v>444</v>
      </c>
      <c r="C326" s="73">
        <v>6500</v>
      </c>
      <c r="D326" s="115"/>
    </row>
    <row r="327" spans="1:4" s="116" customFormat="1" ht="15.75">
      <c r="A327" s="137" t="s">
        <v>472</v>
      </c>
      <c r="B327" s="138" t="s">
        <v>446</v>
      </c>
      <c r="C327" s="73">
        <v>8000</v>
      </c>
      <c r="D327" s="115"/>
    </row>
    <row r="328" spans="1:4" s="116" customFormat="1" ht="15.75">
      <c r="A328" s="137" t="s">
        <v>473</v>
      </c>
      <c r="B328" s="138" t="s">
        <v>448</v>
      </c>
      <c r="C328" s="73">
        <v>6500</v>
      </c>
      <c r="D328" s="115"/>
    </row>
    <row r="329" spans="1:4" s="116" customFormat="1" ht="15.75">
      <c r="A329" s="137" t="s">
        <v>474</v>
      </c>
      <c r="B329" s="138" t="s">
        <v>450</v>
      </c>
      <c r="C329" s="73">
        <v>6500</v>
      </c>
      <c r="D329" s="115"/>
    </row>
    <row r="330" spans="1:4" s="116" customFormat="1" ht="15.75">
      <c r="A330" s="137" t="s">
        <v>475</v>
      </c>
      <c r="B330" s="138" t="s">
        <v>454</v>
      </c>
      <c r="C330" s="73">
        <v>6500</v>
      </c>
      <c r="D330" s="115"/>
    </row>
    <row r="331" spans="1:4" s="116" customFormat="1" ht="15.75">
      <c r="A331" s="137" t="s">
        <v>476</v>
      </c>
      <c r="B331" s="138" t="s">
        <v>477</v>
      </c>
      <c r="C331" s="73">
        <v>7500</v>
      </c>
      <c r="D331" s="115"/>
    </row>
    <row r="332" spans="1:4" s="116" customFormat="1" ht="15.75">
      <c r="A332" s="137" t="s">
        <v>478</v>
      </c>
      <c r="B332" s="138" t="s">
        <v>479</v>
      </c>
      <c r="C332" s="73">
        <v>7500</v>
      </c>
      <c r="D332" s="115"/>
    </row>
    <row r="333" spans="1:4" s="116" customFormat="1" ht="15.75">
      <c r="A333" s="137" t="s">
        <v>480</v>
      </c>
      <c r="B333" s="138" t="s">
        <v>481</v>
      </c>
      <c r="C333" s="73">
        <v>7500</v>
      </c>
      <c r="D333" s="115"/>
    </row>
    <row r="334" spans="1:4" s="116" customFormat="1" ht="15.75">
      <c r="A334" s="137" t="s">
        <v>482</v>
      </c>
      <c r="B334" s="138" t="s">
        <v>483</v>
      </c>
      <c r="C334" s="73">
        <v>7500</v>
      </c>
      <c r="D334" s="115"/>
    </row>
    <row r="335" spans="1:4" s="116" customFormat="1" ht="15.75">
      <c r="A335" s="137" t="s">
        <v>484</v>
      </c>
      <c r="B335" s="138" t="s">
        <v>485</v>
      </c>
      <c r="C335" s="73">
        <v>7500</v>
      </c>
      <c r="D335" s="115"/>
    </row>
    <row r="336" spans="1:4" s="116" customFormat="1" ht="15.75">
      <c r="A336" s="137" t="s">
        <v>486</v>
      </c>
      <c r="B336" s="138" t="s">
        <v>456</v>
      </c>
      <c r="C336" s="73">
        <v>6500</v>
      </c>
      <c r="D336" s="115"/>
    </row>
    <row r="337" spans="1:18" s="116" customFormat="1" ht="15.75">
      <c r="A337" s="137" t="s">
        <v>487</v>
      </c>
      <c r="B337" s="138" t="s">
        <v>462</v>
      </c>
      <c r="C337" s="73">
        <v>6000</v>
      </c>
      <c r="D337" s="115"/>
    </row>
    <row r="338" spans="1:18" s="116" customFormat="1" ht="15.75">
      <c r="A338" s="137" t="s">
        <v>488</v>
      </c>
      <c r="B338" s="138" t="s">
        <v>464</v>
      </c>
      <c r="C338" s="73">
        <v>6000</v>
      </c>
      <c r="D338" s="115"/>
    </row>
    <row r="339" spans="1:18" s="116" customFormat="1" ht="15.75">
      <c r="A339" s="137"/>
      <c r="B339" s="262" t="s">
        <v>489</v>
      </c>
      <c r="C339" s="263"/>
      <c r="D339" s="115"/>
    </row>
    <row r="340" spans="1:18" s="116" customFormat="1" ht="15.75">
      <c r="A340" s="137" t="s">
        <v>490</v>
      </c>
      <c r="B340" s="138" t="s">
        <v>458</v>
      </c>
      <c r="C340" s="73">
        <v>3000</v>
      </c>
      <c r="D340" s="115"/>
    </row>
    <row r="341" spans="1:18" s="116" customFormat="1" ht="15.75">
      <c r="A341" s="137" t="s">
        <v>491</v>
      </c>
      <c r="B341" s="138" t="s">
        <v>440</v>
      </c>
      <c r="C341" s="73">
        <v>3000</v>
      </c>
      <c r="D341" s="115"/>
    </row>
    <row r="342" spans="1:18" s="116" customFormat="1" ht="15.75">
      <c r="A342" s="137" t="s">
        <v>492</v>
      </c>
      <c r="B342" s="138" t="s">
        <v>450</v>
      </c>
      <c r="C342" s="73">
        <v>3000</v>
      </c>
      <c r="D342" s="115"/>
    </row>
    <row r="343" spans="1:18" s="116" customFormat="1" ht="15.75">
      <c r="A343" s="137" t="s">
        <v>493</v>
      </c>
      <c r="B343" s="138" t="s">
        <v>494</v>
      </c>
      <c r="C343" s="73">
        <v>3500</v>
      </c>
      <c r="D343" s="115"/>
    </row>
    <row r="344" spans="1:18" s="116" customFormat="1" ht="15.75">
      <c r="A344" s="137" t="s">
        <v>495</v>
      </c>
      <c r="B344" s="138" t="s">
        <v>454</v>
      </c>
      <c r="C344" s="73">
        <v>3500</v>
      </c>
      <c r="D344" s="115"/>
    </row>
    <row r="345" spans="1:18" s="3" customFormat="1" ht="15.75">
      <c r="A345" s="137" t="s">
        <v>496</v>
      </c>
      <c r="B345" s="138" t="s">
        <v>456</v>
      </c>
      <c r="C345" s="73">
        <v>3500</v>
      </c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</row>
    <row r="346" spans="1:18" s="3" customFormat="1" ht="15.75">
      <c r="A346" s="137" t="s">
        <v>497</v>
      </c>
      <c r="B346" s="110" t="s">
        <v>446</v>
      </c>
      <c r="C346" s="73">
        <v>5000</v>
      </c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</row>
    <row r="347" spans="1:18" s="3" customFormat="1" ht="15.75">
      <c r="A347" s="137" t="s">
        <v>498</v>
      </c>
      <c r="B347" s="139" t="s">
        <v>499</v>
      </c>
      <c r="C347" s="73">
        <v>3000</v>
      </c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</row>
    <row r="348" spans="1:18" s="3" customFormat="1" ht="15.75">
      <c r="A348" s="137" t="s">
        <v>500</v>
      </c>
      <c r="B348" s="139" t="s">
        <v>501</v>
      </c>
      <c r="C348" s="73">
        <v>5000</v>
      </c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</row>
    <row r="349" spans="1:18" s="3" customFormat="1" ht="15.75">
      <c r="A349" s="137" t="s">
        <v>502</v>
      </c>
      <c r="B349" s="139" t="s">
        <v>503</v>
      </c>
      <c r="C349" s="73">
        <v>3000</v>
      </c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</row>
    <row r="350" spans="1:18" s="116" customFormat="1" ht="15.75">
      <c r="A350" s="137" t="s">
        <v>504</v>
      </c>
      <c r="B350" s="138" t="s">
        <v>462</v>
      </c>
      <c r="C350" s="73">
        <v>3000</v>
      </c>
      <c r="D350" s="115"/>
    </row>
    <row r="351" spans="1:18" s="116" customFormat="1" ht="15.75">
      <c r="A351" s="137" t="s">
        <v>505</v>
      </c>
      <c r="B351" s="138" t="s">
        <v>464</v>
      </c>
      <c r="C351" s="73">
        <v>3000</v>
      </c>
      <c r="D351" s="115"/>
    </row>
    <row r="352" spans="1:18" s="3" customFormat="1" ht="15.75">
      <c r="A352" s="137"/>
      <c r="B352" s="260" t="s">
        <v>506</v>
      </c>
      <c r="C352" s="26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</row>
    <row r="353" spans="1:18" s="3" customFormat="1" ht="15.75">
      <c r="A353" s="137" t="s">
        <v>507</v>
      </c>
      <c r="B353" s="139" t="s">
        <v>440</v>
      </c>
      <c r="C353" s="73">
        <v>7000</v>
      </c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</row>
    <row r="354" spans="1:18" s="3" customFormat="1" ht="15.75">
      <c r="A354" s="137" t="s">
        <v>508</v>
      </c>
      <c r="B354" s="139" t="s">
        <v>450</v>
      </c>
      <c r="C354" s="73">
        <v>7000</v>
      </c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</row>
    <row r="355" spans="1:18" s="3" customFormat="1" ht="15.75">
      <c r="A355" s="137" t="s">
        <v>509</v>
      </c>
      <c r="B355" s="139" t="s">
        <v>494</v>
      </c>
      <c r="C355" s="73">
        <v>7000</v>
      </c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</row>
    <row r="356" spans="1:18" s="3" customFormat="1" ht="15.75">
      <c r="A356" s="137" t="s">
        <v>510</v>
      </c>
      <c r="B356" s="139" t="s">
        <v>454</v>
      </c>
      <c r="C356" s="73">
        <v>7000</v>
      </c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</row>
    <row r="357" spans="1:18" s="3" customFormat="1" ht="15.75">
      <c r="A357" s="137" t="s">
        <v>511</v>
      </c>
      <c r="B357" s="139" t="s">
        <v>456</v>
      </c>
      <c r="C357" s="73">
        <v>7000</v>
      </c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</row>
    <row r="358" spans="1:18" s="3" customFormat="1" ht="15.75">
      <c r="A358" s="137" t="s">
        <v>512</v>
      </c>
      <c r="B358" s="139" t="s">
        <v>446</v>
      </c>
      <c r="C358" s="73">
        <v>8000</v>
      </c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</row>
    <row r="359" spans="1:18" s="3" customFormat="1" ht="15.75">
      <c r="A359" s="137" t="s">
        <v>513</v>
      </c>
      <c r="B359" s="139" t="s">
        <v>503</v>
      </c>
      <c r="C359" s="73">
        <v>6500</v>
      </c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</row>
    <row r="360" spans="1:18" s="3" customFormat="1" ht="15.75">
      <c r="A360" s="137" t="s">
        <v>514</v>
      </c>
      <c r="B360" s="139" t="s">
        <v>515</v>
      </c>
      <c r="C360" s="73">
        <v>6500</v>
      </c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</row>
    <row r="361" spans="1:18" s="3" customFormat="1" ht="15.75">
      <c r="A361" s="137" t="s">
        <v>516</v>
      </c>
      <c r="B361" s="139" t="s">
        <v>464</v>
      </c>
      <c r="C361" s="73">
        <v>6500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spans="1:18" s="3" customFormat="1" ht="15.75">
      <c r="A362" s="137" t="s">
        <v>517</v>
      </c>
      <c r="B362" s="139" t="s">
        <v>518</v>
      </c>
      <c r="C362" s="73">
        <v>3300</v>
      </c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</row>
    <row r="363" spans="1:18" s="3" customFormat="1" ht="15.75">
      <c r="A363" s="137" t="s">
        <v>519</v>
      </c>
      <c r="B363" s="139" t="s">
        <v>520</v>
      </c>
      <c r="C363" s="73">
        <v>3300</v>
      </c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</row>
    <row r="364" spans="1:18" s="3" customFormat="1" ht="15.75">
      <c r="A364" s="137" t="s">
        <v>521</v>
      </c>
      <c r="B364" s="139" t="s">
        <v>522</v>
      </c>
      <c r="C364" s="73">
        <v>3300</v>
      </c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</row>
    <row r="365" spans="1:18" ht="15.75">
      <c r="A365" s="137" t="s">
        <v>523</v>
      </c>
      <c r="B365" s="139" t="s">
        <v>524</v>
      </c>
      <c r="C365" s="73">
        <v>3300</v>
      </c>
      <c r="D365" s="21"/>
      <c r="E365" s="21"/>
      <c r="F365" s="21"/>
    </row>
    <row r="366" spans="1:18" ht="15.75">
      <c r="A366" s="137" t="s">
        <v>525</v>
      </c>
      <c r="B366" s="139" t="s">
        <v>526</v>
      </c>
      <c r="C366" s="73">
        <v>3300</v>
      </c>
      <c r="D366" s="21"/>
      <c r="E366" s="21"/>
      <c r="F366" s="21"/>
    </row>
    <row r="367" spans="1:18" s="3" customFormat="1" ht="15.75">
      <c r="A367" s="137" t="s">
        <v>527</v>
      </c>
      <c r="B367" s="140" t="s">
        <v>528</v>
      </c>
      <c r="C367" s="73">
        <v>200</v>
      </c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</row>
    <row r="368" spans="1:18" s="3" customFormat="1" ht="15.75">
      <c r="A368" s="137" t="s">
        <v>529</v>
      </c>
      <c r="B368" s="140" t="s">
        <v>530</v>
      </c>
      <c r="C368" s="73">
        <v>150</v>
      </c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</row>
    <row r="369" spans="1:18" s="3" customFormat="1" ht="15.75">
      <c r="A369" s="137" t="s">
        <v>531</v>
      </c>
      <c r="B369" s="140" t="s">
        <v>532</v>
      </c>
      <c r="C369" s="73">
        <v>3500</v>
      </c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</row>
    <row r="370" spans="1:18" s="3" customFormat="1" ht="16.5" thickBot="1">
      <c r="A370" s="141" t="s">
        <v>533</v>
      </c>
      <c r="B370" s="142" t="s">
        <v>534</v>
      </c>
      <c r="C370" s="100">
        <v>4000</v>
      </c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</row>
    <row r="371" spans="1:18" s="3" customFormat="1" ht="15.75">
      <c r="A371" s="143"/>
      <c r="B371" s="144"/>
      <c r="C371" s="14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</row>
    <row r="372" spans="1:18" s="3" customFormat="1" ht="15.75">
      <c r="A372" s="146" t="s">
        <v>535</v>
      </c>
      <c r="B372" s="12" t="s">
        <v>536</v>
      </c>
      <c r="C372" s="14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</row>
    <row r="373" spans="1:18" s="3" customFormat="1" ht="16.5" thickBot="1">
      <c r="A373" s="146"/>
      <c r="B373" s="12"/>
      <c r="C373" s="14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</row>
    <row r="374" spans="1:18" s="116" customFormat="1" ht="15.75">
      <c r="A374" s="251" t="s">
        <v>327</v>
      </c>
      <c r="B374" s="253" t="s">
        <v>4</v>
      </c>
      <c r="C374" s="240" t="s">
        <v>5</v>
      </c>
      <c r="D374" s="115"/>
    </row>
    <row r="375" spans="1:18" s="116" customFormat="1" ht="16.5" thickBot="1">
      <c r="A375" s="252"/>
      <c r="B375" s="254"/>
      <c r="C375" s="241"/>
      <c r="D375" s="115"/>
    </row>
    <row r="376" spans="1:18" s="3" customFormat="1" ht="15.75">
      <c r="A376" s="68" t="s">
        <v>537</v>
      </c>
      <c r="B376" s="29" t="s">
        <v>538</v>
      </c>
      <c r="C376" s="69">
        <v>50</v>
      </c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</row>
    <row r="377" spans="1:18" s="3" customFormat="1" ht="15.75">
      <c r="A377" s="68" t="s">
        <v>539</v>
      </c>
      <c r="B377" s="29" t="s">
        <v>107</v>
      </c>
      <c r="C377" s="69">
        <v>100</v>
      </c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</row>
    <row r="378" spans="1:18" s="3" customFormat="1" ht="15.75">
      <c r="A378" s="68" t="s">
        <v>540</v>
      </c>
      <c r="B378" s="29" t="s">
        <v>109</v>
      </c>
      <c r="C378" s="69">
        <v>115</v>
      </c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</row>
    <row r="379" spans="1:18" s="3" customFormat="1" ht="15.75">
      <c r="A379" s="68" t="s">
        <v>541</v>
      </c>
      <c r="B379" s="29" t="s">
        <v>111</v>
      </c>
      <c r="C379" s="69">
        <v>130</v>
      </c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</row>
    <row r="380" spans="1:18" s="3" customFormat="1" ht="16.5" thickBot="1">
      <c r="A380" s="148" t="s">
        <v>542</v>
      </c>
      <c r="B380" s="31" t="s">
        <v>113</v>
      </c>
      <c r="C380" s="149">
        <v>145</v>
      </c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</row>
    <row r="381" spans="1:18" s="150" customFormat="1" ht="12.75">
      <c r="C381" s="151"/>
    </row>
    <row r="382" spans="1:18" s="3" customFormat="1" ht="15.75">
      <c r="A382" s="146" t="s">
        <v>535</v>
      </c>
      <c r="B382" s="12" t="s">
        <v>536</v>
      </c>
      <c r="C382" s="14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</row>
    <row r="383" spans="1:18" s="3" customFormat="1" ht="15.75">
      <c r="A383" s="11" t="s">
        <v>543</v>
      </c>
      <c r="B383" s="133" t="s">
        <v>544</v>
      </c>
      <c r="C383" s="14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</row>
    <row r="384" spans="1:18" s="3" customFormat="1" ht="16.5" thickBot="1">
      <c r="A384" s="152"/>
      <c r="B384" s="133"/>
      <c r="C384" s="14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</row>
    <row r="385" spans="1:18" s="116" customFormat="1" ht="15.75">
      <c r="A385" s="251" t="s">
        <v>327</v>
      </c>
      <c r="B385" s="253" t="s">
        <v>4</v>
      </c>
      <c r="C385" s="240" t="s">
        <v>5</v>
      </c>
      <c r="D385" s="115"/>
    </row>
    <row r="386" spans="1:18" s="116" customFormat="1" ht="16.5" thickBot="1">
      <c r="A386" s="252"/>
      <c r="B386" s="254"/>
      <c r="C386" s="241"/>
      <c r="D386" s="115"/>
    </row>
    <row r="387" spans="1:18" s="3" customFormat="1" ht="15.75">
      <c r="A387" s="153" t="s">
        <v>545</v>
      </c>
      <c r="B387" s="154" t="s">
        <v>546</v>
      </c>
      <c r="C387" s="69">
        <v>80</v>
      </c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</row>
    <row r="388" spans="1:18" s="3" customFormat="1" ht="15.75">
      <c r="A388" s="153" t="s">
        <v>547</v>
      </c>
      <c r="B388" s="155" t="s">
        <v>548</v>
      </c>
      <c r="C388" s="69">
        <v>80</v>
      </c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</row>
    <row r="389" spans="1:18" s="3" customFormat="1" ht="15.75">
      <c r="A389" s="153" t="s">
        <v>549</v>
      </c>
      <c r="B389" s="154" t="s">
        <v>550</v>
      </c>
      <c r="C389" s="69">
        <v>90</v>
      </c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</row>
    <row r="390" spans="1:18" s="3" customFormat="1" ht="15.75">
      <c r="A390" s="153" t="s">
        <v>551</v>
      </c>
      <c r="B390" s="155" t="s">
        <v>552</v>
      </c>
      <c r="C390" s="69">
        <v>90</v>
      </c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</row>
    <row r="391" spans="1:18" s="3" customFormat="1" ht="15.75">
      <c r="A391" s="153" t="s">
        <v>553</v>
      </c>
      <c r="B391" s="154" t="s">
        <v>554</v>
      </c>
      <c r="C391" s="69">
        <v>90</v>
      </c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</row>
    <row r="392" spans="1:18" s="3" customFormat="1" ht="15.75">
      <c r="A392" s="153" t="s">
        <v>555</v>
      </c>
      <c r="B392" s="155" t="s">
        <v>556</v>
      </c>
      <c r="C392" s="69">
        <v>140</v>
      </c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</row>
    <row r="393" spans="1:18" s="3" customFormat="1" ht="15.75">
      <c r="A393" s="153" t="s">
        <v>557</v>
      </c>
      <c r="B393" s="154" t="s">
        <v>558</v>
      </c>
      <c r="C393" s="69">
        <v>100</v>
      </c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</row>
    <row r="394" spans="1:18" s="3" customFormat="1" ht="15.75">
      <c r="A394" s="153" t="s">
        <v>559</v>
      </c>
      <c r="B394" s="155" t="s">
        <v>560</v>
      </c>
      <c r="C394" s="69">
        <v>80</v>
      </c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</row>
    <row r="395" spans="1:18" s="3" customFormat="1" ht="15.75">
      <c r="A395" s="153" t="s">
        <v>561</v>
      </c>
      <c r="B395" s="154" t="s">
        <v>562</v>
      </c>
      <c r="C395" s="69">
        <v>70</v>
      </c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</row>
    <row r="396" spans="1:18" s="3" customFormat="1" ht="15.75">
      <c r="A396" s="153" t="s">
        <v>563</v>
      </c>
      <c r="B396" s="155" t="s">
        <v>564</v>
      </c>
      <c r="C396" s="69">
        <v>90</v>
      </c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</row>
    <row r="397" spans="1:18" s="3" customFormat="1" ht="15.75">
      <c r="A397" s="153" t="s">
        <v>565</v>
      </c>
      <c r="B397" s="154" t="s">
        <v>566</v>
      </c>
      <c r="C397" s="69">
        <v>90</v>
      </c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</row>
    <row r="398" spans="1:18" s="3" customFormat="1" ht="15.75">
      <c r="A398" s="153" t="s">
        <v>567</v>
      </c>
      <c r="B398" s="155" t="s">
        <v>568</v>
      </c>
      <c r="C398" s="69">
        <v>120</v>
      </c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</row>
    <row r="399" spans="1:18" s="3" customFormat="1" ht="15.75">
      <c r="A399" s="153" t="s">
        <v>569</v>
      </c>
      <c r="B399" s="154" t="s">
        <v>570</v>
      </c>
      <c r="C399" s="69">
        <v>80</v>
      </c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</row>
    <row r="400" spans="1:18" s="3" customFormat="1" ht="15.75">
      <c r="A400" s="153" t="s">
        <v>571</v>
      </c>
      <c r="B400" s="155" t="s">
        <v>572</v>
      </c>
      <c r="C400" s="69">
        <v>100</v>
      </c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</row>
    <row r="401" spans="1:18" s="3" customFormat="1" ht="15.75">
      <c r="A401" s="153" t="s">
        <v>573</v>
      </c>
      <c r="B401" s="154" t="s">
        <v>574</v>
      </c>
      <c r="C401" s="69">
        <v>90</v>
      </c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</row>
    <row r="402" spans="1:18" s="3" customFormat="1" ht="15.75">
      <c r="A402" s="153" t="s">
        <v>575</v>
      </c>
      <c r="B402" s="154" t="s">
        <v>576</v>
      </c>
      <c r="C402" s="69">
        <v>300</v>
      </c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</row>
    <row r="403" spans="1:18" s="3" customFormat="1" ht="15.75">
      <c r="A403" s="153" t="s">
        <v>577</v>
      </c>
      <c r="B403" s="155" t="s">
        <v>578</v>
      </c>
      <c r="C403" s="69">
        <v>120</v>
      </c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</row>
    <row r="404" spans="1:18" s="3" customFormat="1" ht="15.75">
      <c r="A404" s="153" t="s">
        <v>579</v>
      </c>
      <c r="B404" s="154" t="s">
        <v>580</v>
      </c>
      <c r="C404" s="69">
        <v>1450</v>
      </c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spans="1:18" s="3" customFormat="1" ht="15.75">
      <c r="A405" s="153" t="s">
        <v>581</v>
      </c>
      <c r="B405" s="155" t="s">
        <v>582</v>
      </c>
      <c r="C405" s="69">
        <v>100</v>
      </c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</row>
    <row r="406" spans="1:18" s="3" customFormat="1" ht="15.75">
      <c r="A406" s="153" t="s">
        <v>583</v>
      </c>
      <c r="B406" s="154" t="s">
        <v>584</v>
      </c>
      <c r="C406" s="69">
        <v>90</v>
      </c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</row>
    <row r="407" spans="1:18" s="3" customFormat="1" ht="15.75">
      <c r="A407" s="153" t="s">
        <v>585</v>
      </c>
      <c r="B407" s="155" t="s">
        <v>586</v>
      </c>
      <c r="C407" s="69">
        <v>80</v>
      </c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</row>
    <row r="408" spans="1:18" s="3" customFormat="1" ht="15.75">
      <c r="A408" s="153" t="s">
        <v>587</v>
      </c>
      <c r="B408" s="154" t="s">
        <v>588</v>
      </c>
      <c r="C408" s="69">
        <v>165</v>
      </c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</row>
    <row r="409" spans="1:18" s="3" customFormat="1" ht="15.75">
      <c r="A409" s="153" t="s">
        <v>589</v>
      </c>
      <c r="B409" s="154" t="s">
        <v>590</v>
      </c>
      <c r="C409" s="69">
        <v>180</v>
      </c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</row>
    <row r="410" spans="1:18" s="3" customFormat="1" ht="15.75">
      <c r="A410" s="153" t="s">
        <v>591</v>
      </c>
      <c r="B410" s="155" t="s">
        <v>592</v>
      </c>
      <c r="C410" s="69">
        <v>70</v>
      </c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</row>
    <row r="411" spans="1:18" s="3" customFormat="1" ht="15.75">
      <c r="A411" s="153" t="s">
        <v>593</v>
      </c>
      <c r="B411" s="154" t="s">
        <v>594</v>
      </c>
      <c r="C411" s="69">
        <v>350</v>
      </c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</row>
    <row r="412" spans="1:18" s="3" customFormat="1" ht="15.75">
      <c r="A412" s="153" t="s">
        <v>595</v>
      </c>
      <c r="B412" s="155" t="s">
        <v>596</v>
      </c>
      <c r="C412" s="69">
        <v>90</v>
      </c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</row>
    <row r="413" spans="1:18" s="3" customFormat="1" ht="15.75">
      <c r="A413" s="153" t="s">
        <v>597</v>
      </c>
      <c r="B413" s="154" t="s">
        <v>598</v>
      </c>
      <c r="C413" s="69">
        <v>190</v>
      </c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</row>
    <row r="414" spans="1:18" s="3" customFormat="1" ht="15.75">
      <c r="A414" s="153" t="s">
        <v>599</v>
      </c>
      <c r="B414" s="155" t="s">
        <v>600</v>
      </c>
      <c r="C414" s="69">
        <v>180</v>
      </c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</row>
    <row r="415" spans="1:18" s="3" customFormat="1" ht="15.75">
      <c r="A415" s="153" t="s">
        <v>601</v>
      </c>
      <c r="B415" s="154" t="s">
        <v>602</v>
      </c>
      <c r="C415" s="69">
        <v>170</v>
      </c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</row>
    <row r="416" spans="1:18" s="3" customFormat="1" ht="15.75">
      <c r="A416" s="153" t="s">
        <v>603</v>
      </c>
      <c r="B416" s="154" t="s">
        <v>604</v>
      </c>
      <c r="C416" s="69">
        <v>300</v>
      </c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</row>
    <row r="417" spans="1:54" s="3" customFormat="1" ht="15.75">
      <c r="A417" s="153" t="s">
        <v>605</v>
      </c>
      <c r="B417" s="156" t="s">
        <v>606</v>
      </c>
      <c r="C417" s="69">
        <v>280</v>
      </c>
      <c r="D417" s="14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</row>
    <row r="418" spans="1:54" s="3" customFormat="1" ht="15.75">
      <c r="A418" s="153" t="s">
        <v>607</v>
      </c>
      <c r="B418" s="154" t="s">
        <v>608</v>
      </c>
      <c r="C418" s="69">
        <v>90</v>
      </c>
      <c r="D418" s="14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</row>
    <row r="419" spans="1:54" s="97" customFormat="1" ht="15.75">
      <c r="A419" s="153" t="s">
        <v>609</v>
      </c>
      <c r="B419" s="155" t="s">
        <v>610</v>
      </c>
      <c r="C419" s="158">
        <v>90</v>
      </c>
      <c r="D419" s="14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</row>
    <row r="420" spans="1:54" s="96" customFormat="1" ht="15.75">
      <c r="A420" s="153" t="s">
        <v>611</v>
      </c>
      <c r="B420" s="154" t="s">
        <v>612</v>
      </c>
      <c r="C420" s="69">
        <v>130</v>
      </c>
      <c r="D420" s="14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</row>
    <row r="421" spans="1:54" s="3" customFormat="1" ht="15.75">
      <c r="A421" s="153" t="s">
        <v>613</v>
      </c>
      <c r="B421" s="159" t="s">
        <v>614</v>
      </c>
      <c r="C421" s="69">
        <v>550</v>
      </c>
      <c r="D421" s="14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</row>
    <row r="422" spans="1:54" s="3" customFormat="1" ht="15.75">
      <c r="A422" s="153" t="s">
        <v>615</v>
      </c>
      <c r="B422" s="154" t="s">
        <v>616</v>
      </c>
      <c r="C422" s="69">
        <v>150</v>
      </c>
      <c r="D422" s="14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</row>
    <row r="423" spans="1:54" s="3" customFormat="1" ht="15.75">
      <c r="A423" s="153" t="s">
        <v>617</v>
      </c>
      <c r="B423" s="156" t="s">
        <v>618</v>
      </c>
      <c r="C423" s="69">
        <v>385</v>
      </c>
      <c r="D423" s="14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</row>
    <row r="424" spans="1:54" s="3" customFormat="1" ht="15.75">
      <c r="A424" s="153" t="s">
        <v>619</v>
      </c>
      <c r="B424" s="154" t="s">
        <v>620</v>
      </c>
      <c r="C424" s="69">
        <v>220</v>
      </c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</row>
    <row r="425" spans="1:54" s="3" customFormat="1" ht="15.75">
      <c r="A425" s="153" t="s">
        <v>621</v>
      </c>
      <c r="B425" s="154" t="s">
        <v>622</v>
      </c>
      <c r="C425" s="69">
        <v>500</v>
      </c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</row>
    <row r="426" spans="1:54" s="3" customFormat="1" ht="15.75">
      <c r="A426" s="153" t="s">
        <v>623</v>
      </c>
      <c r="B426" s="154" t="s">
        <v>624</v>
      </c>
      <c r="C426" s="69">
        <v>450</v>
      </c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</row>
    <row r="427" spans="1:54" s="3" customFormat="1" ht="15.75">
      <c r="A427" s="153" t="s">
        <v>625</v>
      </c>
      <c r="B427" s="154" t="s">
        <v>626</v>
      </c>
      <c r="C427" s="69">
        <v>80</v>
      </c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</row>
    <row r="428" spans="1:54" s="3" customFormat="1" ht="15.75">
      <c r="A428" s="153" t="s">
        <v>627</v>
      </c>
      <c r="B428" s="154" t="s">
        <v>628</v>
      </c>
      <c r="C428" s="69">
        <v>350</v>
      </c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</row>
    <row r="429" spans="1:54" s="3" customFormat="1" ht="15.75">
      <c r="A429" s="153" t="s">
        <v>629</v>
      </c>
      <c r="B429" s="154" t="s">
        <v>630</v>
      </c>
      <c r="C429" s="69">
        <v>400</v>
      </c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</row>
    <row r="430" spans="1:54" s="3" customFormat="1" ht="15.75">
      <c r="A430" s="153" t="s">
        <v>631</v>
      </c>
      <c r="B430" s="154" t="s">
        <v>632</v>
      </c>
      <c r="C430" s="69">
        <v>300</v>
      </c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</row>
    <row r="431" spans="1:54" s="3" customFormat="1" ht="15.75">
      <c r="A431" s="153" t="s">
        <v>633</v>
      </c>
      <c r="B431" s="154" t="s">
        <v>634</v>
      </c>
      <c r="C431" s="69">
        <v>270</v>
      </c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</row>
    <row r="432" spans="1:54" s="3" customFormat="1" ht="15.75">
      <c r="A432" s="153" t="s">
        <v>635</v>
      </c>
      <c r="B432" s="154" t="s">
        <v>636</v>
      </c>
      <c r="C432" s="69">
        <v>350</v>
      </c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</row>
    <row r="433" spans="1:18" s="3" customFormat="1" ht="15.75">
      <c r="A433" s="153" t="s">
        <v>637</v>
      </c>
      <c r="B433" s="154" t="s">
        <v>638</v>
      </c>
      <c r="C433" s="69">
        <v>300</v>
      </c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</row>
    <row r="434" spans="1:18" s="3" customFormat="1" ht="15.75">
      <c r="A434" s="153" t="s">
        <v>639</v>
      </c>
      <c r="B434" s="154" t="s">
        <v>640</v>
      </c>
      <c r="C434" s="69">
        <v>300</v>
      </c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</row>
    <row r="435" spans="1:18" s="3" customFormat="1" ht="15.75">
      <c r="A435" s="153" t="s">
        <v>641</v>
      </c>
      <c r="B435" s="154" t="s">
        <v>642</v>
      </c>
      <c r="C435" s="69">
        <v>355</v>
      </c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</row>
    <row r="436" spans="1:18" s="3" customFormat="1" ht="15.75">
      <c r="A436" s="153" t="s">
        <v>643</v>
      </c>
      <c r="B436" s="154" t="s">
        <v>644</v>
      </c>
      <c r="C436" s="69">
        <v>365</v>
      </c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</row>
    <row r="437" spans="1:18" s="3" customFormat="1" ht="15.75">
      <c r="A437" s="153" t="s">
        <v>645</v>
      </c>
      <c r="B437" s="154" t="s">
        <v>646</v>
      </c>
      <c r="C437" s="69">
        <v>250</v>
      </c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</row>
    <row r="438" spans="1:18" s="3" customFormat="1" ht="15.75">
      <c r="A438" s="153" t="s">
        <v>647</v>
      </c>
      <c r="B438" s="154" t="s">
        <v>648</v>
      </c>
      <c r="C438" s="69">
        <v>250</v>
      </c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</row>
    <row r="439" spans="1:18" s="3" customFormat="1" ht="15.75">
      <c r="A439" s="153" t="s">
        <v>649</v>
      </c>
      <c r="B439" s="154" t="s">
        <v>650</v>
      </c>
      <c r="C439" s="69">
        <v>350</v>
      </c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</row>
    <row r="440" spans="1:18" s="3" customFormat="1" ht="15.75">
      <c r="A440" s="153" t="s">
        <v>651</v>
      </c>
      <c r="B440" s="154" t="s">
        <v>652</v>
      </c>
      <c r="C440" s="69">
        <v>400</v>
      </c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</row>
    <row r="441" spans="1:18" s="3" customFormat="1" ht="15.75">
      <c r="A441" s="153" t="s">
        <v>653</v>
      </c>
      <c r="B441" s="154" t="s">
        <v>654</v>
      </c>
      <c r="C441" s="69">
        <v>330</v>
      </c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</row>
    <row r="442" spans="1:18" s="3" customFormat="1" ht="15.75">
      <c r="A442" s="153" t="s">
        <v>655</v>
      </c>
      <c r="B442" s="154" t="s">
        <v>656</v>
      </c>
      <c r="C442" s="69">
        <v>90</v>
      </c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</row>
    <row r="443" spans="1:18" s="3" customFormat="1" ht="15.75">
      <c r="A443" s="153" t="s">
        <v>657</v>
      </c>
      <c r="B443" s="154" t="s">
        <v>658</v>
      </c>
      <c r="C443" s="69">
        <v>460</v>
      </c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</row>
    <row r="444" spans="1:18" s="4" customFormat="1" ht="15.75">
      <c r="A444" s="153" t="s">
        <v>659</v>
      </c>
      <c r="B444" s="140" t="s">
        <v>660</v>
      </c>
      <c r="C444" s="69">
        <v>40</v>
      </c>
      <c r="D444" s="160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:18" s="4" customFormat="1" ht="15.75">
      <c r="A445" s="153" t="s">
        <v>661</v>
      </c>
      <c r="B445" s="140" t="s">
        <v>662</v>
      </c>
      <c r="C445" s="69">
        <v>350</v>
      </c>
      <c r="D445" s="160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:18" s="4" customFormat="1" ht="15.75">
      <c r="A446" s="153" t="s">
        <v>663</v>
      </c>
      <c r="B446" s="140" t="s">
        <v>664</v>
      </c>
      <c r="C446" s="69">
        <v>320</v>
      </c>
      <c r="D446" s="160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:18" s="4" customFormat="1" ht="15.75">
      <c r="A447" s="153" t="s">
        <v>665</v>
      </c>
      <c r="B447" s="140" t="s">
        <v>666</v>
      </c>
      <c r="C447" s="69">
        <v>300</v>
      </c>
      <c r="D447" s="160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:18" s="4" customFormat="1" ht="15.75">
      <c r="A448" s="153" t="s">
        <v>667</v>
      </c>
      <c r="B448" s="140" t="s">
        <v>668</v>
      </c>
      <c r="C448" s="69">
        <v>300</v>
      </c>
      <c r="D448" s="160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s="4" customFormat="1" ht="15.75">
      <c r="A449" s="153" t="s">
        <v>669</v>
      </c>
      <c r="B449" s="140" t="s">
        <v>670</v>
      </c>
      <c r="C449" s="69">
        <v>400</v>
      </c>
      <c r="D449" s="160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s="4" customFormat="1" ht="15.75">
      <c r="A450" s="153" t="s">
        <v>671</v>
      </c>
      <c r="B450" s="140" t="s">
        <v>672</v>
      </c>
      <c r="C450" s="69">
        <v>300</v>
      </c>
      <c r="D450" s="160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:18" s="4" customFormat="1" ht="15.75">
      <c r="A451" s="153" t="s">
        <v>673</v>
      </c>
      <c r="B451" s="140" t="s">
        <v>674</v>
      </c>
      <c r="C451" s="69">
        <v>500</v>
      </c>
      <c r="D451" s="160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:18" s="120" customFormat="1" ht="15.75" customHeight="1">
      <c r="A452" s="153" t="s">
        <v>675</v>
      </c>
      <c r="B452" s="161" t="s">
        <v>676</v>
      </c>
      <c r="C452" s="162">
        <v>500</v>
      </c>
      <c r="D452" s="163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s="120" customFormat="1" ht="15.75" customHeight="1">
      <c r="A453" s="153" t="s">
        <v>677</v>
      </c>
      <c r="B453" s="161" t="s">
        <v>678</v>
      </c>
      <c r="C453" s="162">
        <v>480</v>
      </c>
      <c r="D453" s="163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:18" s="120" customFormat="1" ht="15.75" customHeight="1">
      <c r="A454" s="153" t="s">
        <v>679</v>
      </c>
      <c r="B454" s="161" t="s">
        <v>680</v>
      </c>
      <c r="C454" s="162">
        <v>1350</v>
      </c>
      <c r="D454" s="163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s="120" customFormat="1" ht="15.75" customHeight="1" thickBot="1">
      <c r="A455" s="164" t="s">
        <v>681</v>
      </c>
      <c r="B455" s="165" t="s">
        <v>682</v>
      </c>
      <c r="C455" s="166">
        <v>300</v>
      </c>
      <c r="D455" s="163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:18" s="4" customFormat="1" ht="15.75">
      <c r="A456" s="167"/>
      <c r="B456" s="144"/>
      <c r="C456" s="168"/>
      <c r="D456" s="160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:18" s="3" customFormat="1" ht="15.75">
      <c r="A457" s="146" t="s">
        <v>535</v>
      </c>
      <c r="B457" s="12" t="s">
        <v>536</v>
      </c>
      <c r="C457" s="147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</row>
    <row r="458" spans="1:18" s="3" customFormat="1" ht="15.75">
      <c r="A458" s="11" t="s">
        <v>683</v>
      </c>
      <c r="B458" s="12" t="s">
        <v>684</v>
      </c>
      <c r="C458" s="147"/>
      <c r="D458" s="14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</row>
    <row r="459" spans="1:18" s="3" customFormat="1" ht="16.5" thickBot="1">
      <c r="A459" s="169"/>
      <c r="B459" s="12"/>
      <c r="C459" s="147"/>
      <c r="D459" s="14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</row>
    <row r="460" spans="1:18" s="116" customFormat="1" ht="15.75">
      <c r="A460" s="251" t="s">
        <v>327</v>
      </c>
      <c r="B460" s="253" t="s">
        <v>4</v>
      </c>
      <c r="C460" s="240" t="s">
        <v>5</v>
      </c>
      <c r="D460" s="115"/>
    </row>
    <row r="461" spans="1:18" s="116" customFormat="1" ht="20.25" customHeight="1" thickBot="1">
      <c r="A461" s="252"/>
      <c r="B461" s="254"/>
      <c r="C461" s="241"/>
      <c r="D461" s="115"/>
    </row>
    <row r="462" spans="1:18" s="3" customFormat="1" ht="15.75">
      <c r="A462" s="170" t="s">
        <v>685</v>
      </c>
      <c r="B462" s="171" t="s">
        <v>686</v>
      </c>
      <c r="C462" s="69">
        <v>110</v>
      </c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</row>
    <row r="463" spans="1:18" s="3" customFormat="1" ht="15.75">
      <c r="A463" s="170" t="s">
        <v>687</v>
      </c>
      <c r="B463" s="14" t="s">
        <v>688</v>
      </c>
      <c r="C463" s="69">
        <v>150</v>
      </c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</row>
    <row r="464" spans="1:18" s="3" customFormat="1" ht="15.75">
      <c r="A464" s="170" t="s">
        <v>689</v>
      </c>
      <c r="B464" s="29" t="s">
        <v>690</v>
      </c>
      <c r="C464" s="69">
        <v>500</v>
      </c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</row>
    <row r="465" spans="1:18" s="3" customFormat="1" ht="15.75">
      <c r="A465" s="170" t="s">
        <v>691</v>
      </c>
      <c r="B465" s="14" t="s">
        <v>692</v>
      </c>
      <c r="C465" s="69">
        <v>110</v>
      </c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1:18" s="3" customFormat="1" ht="15.75">
      <c r="A466" s="170" t="s">
        <v>693</v>
      </c>
      <c r="B466" s="29" t="s">
        <v>694</v>
      </c>
      <c r="C466" s="69">
        <v>90</v>
      </c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1:18" s="3" customFormat="1" ht="15.75">
      <c r="A467" s="170" t="s">
        <v>695</v>
      </c>
      <c r="B467" s="14" t="s">
        <v>696</v>
      </c>
      <c r="C467" s="69">
        <v>100</v>
      </c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1:18" s="3" customFormat="1" ht="15.75">
      <c r="A468" s="170" t="s">
        <v>697</v>
      </c>
      <c r="B468" s="29" t="s">
        <v>698</v>
      </c>
      <c r="C468" s="69">
        <v>90</v>
      </c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1:18" s="3" customFormat="1" ht="15.75">
      <c r="A469" s="170" t="s">
        <v>699</v>
      </c>
      <c r="B469" s="96" t="s">
        <v>700</v>
      </c>
      <c r="C469" s="69">
        <v>50</v>
      </c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1:18" s="3" customFormat="1" ht="15.75">
      <c r="A470" s="170" t="s">
        <v>701</v>
      </c>
      <c r="B470" s="14" t="s">
        <v>702</v>
      </c>
      <c r="C470" s="69">
        <v>70</v>
      </c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1:18" s="3" customFormat="1" ht="15.75">
      <c r="A471" s="170" t="s">
        <v>703</v>
      </c>
      <c r="B471" s="29" t="s">
        <v>704</v>
      </c>
      <c r="C471" s="69">
        <v>70</v>
      </c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1:18" s="3" customFormat="1" ht="15.75">
      <c r="A472" s="170" t="s">
        <v>705</v>
      </c>
      <c r="B472" s="14" t="s">
        <v>706</v>
      </c>
      <c r="C472" s="69">
        <v>90</v>
      </c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1:18" s="3" customFormat="1" ht="15.75">
      <c r="A473" s="170" t="s">
        <v>707</v>
      </c>
      <c r="B473" s="29" t="s">
        <v>708</v>
      </c>
      <c r="C473" s="69">
        <v>70</v>
      </c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1:18" s="3" customFormat="1" ht="15.75">
      <c r="A474" s="170" t="s">
        <v>709</v>
      </c>
      <c r="B474" s="29" t="s">
        <v>710</v>
      </c>
      <c r="C474" s="69">
        <v>200</v>
      </c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1:18" s="3" customFormat="1" ht="15.75">
      <c r="A475" s="170" t="s">
        <v>711</v>
      </c>
      <c r="B475" s="14" t="s">
        <v>712</v>
      </c>
      <c r="C475" s="69">
        <v>550</v>
      </c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1:18" s="3" customFormat="1" ht="15.75">
      <c r="A476" s="170" t="s">
        <v>713</v>
      </c>
      <c r="B476" s="29" t="s">
        <v>714</v>
      </c>
      <c r="C476" s="69">
        <v>180</v>
      </c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1:18" s="3" customFormat="1" ht="15.75">
      <c r="A477" s="170" t="s">
        <v>715</v>
      </c>
      <c r="B477" s="14" t="s">
        <v>716</v>
      </c>
      <c r="C477" s="69">
        <v>500</v>
      </c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1:18" s="3" customFormat="1" ht="15.75">
      <c r="A478" s="170" t="s">
        <v>717</v>
      </c>
      <c r="B478" s="29" t="s">
        <v>718</v>
      </c>
      <c r="C478" s="69">
        <v>100</v>
      </c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1:18" s="3" customFormat="1" ht="15.75">
      <c r="A479" s="170" t="s">
        <v>719</v>
      </c>
      <c r="B479" s="14" t="s">
        <v>720</v>
      </c>
      <c r="C479" s="69">
        <v>280</v>
      </c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s="3" customFormat="1" ht="15.75">
      <c r="A480" s="170" t="s">
        <v>721</v>
      </c>
      <c r="B480" s="29" t="s">
        <v>722</v>
      </c>
      <c r="C480" s="69">
        <v>150</v>
      </c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1:18" s="3" customFormat="1" ht="15.75">
      <c r="A481" s="170" t="s">
        <v>723</v>
      </c>
      <c r="B481" s="14" t="s">
        <v>724</v>
      </c>
      <c r="C481" s="69">
        <v>130</v>
      </c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1:18" s="3" customFormat="1" ht="15.75">
      <c r="A482" s="170" t="s">
        <v>725</v>
      </c>
      <c r="B482" s="29" t="s">
        <v>726</v>
      </c>
      <c r="C482" s="69">
        <v>50</v>
      </c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1:18" s="3" customFormat="1" ht="15.75">
      <c r="A483" s="170" t="s">
        <v>727</v>
      </c>
      <c r="B483" s="14" t="s">
        <v>728</v>
      </c>
      <c r="C483" s="69">
        <v>110</v>
      </c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1:18" s="3" customFormat="1" ht="15.75">
      <c r="A484" s="170" t="s">
        <v>729</v>
      </c>
      <c r="B484" s="29" t="s">
        <v>730</v>
      </c>
      <c r="C484" s="69">
        <v>240</v>
      </c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spans="1:18" s="3" customFormat="1" ht="15.75">
      <c r="A485" s="170" t="s">
        <v>731</v>
      </c>
      <c r="B485" s="14" t="s">
        <v>732</v>
      </c>
      <c r="C485" s="69">
        <v>220</v>
      </c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</row>
    <row r="486" spans="1:18" s="3" customFormat="1" ht="15.75">
      <c r="A486" s="170" t="s">
        <v>733</v>
      </c>
      <c r="B486" s="29" t="s">
        <v>734</v>
      </c>
      <c r="C486" s="69">
        <v>120</v>
      </c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</row>
    <row r="487" spans="1:18" s="3" customFormat="1" ht="15.75">
      <c r="A487" s="170" t="s">
        <v>735</v>
      </c>
      <c r="B487" s="14" t="s">
        <v>736</v>
      </c>
      <c r="C487" s="69">
        <v>250</v>
      </c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</row>
    <row r="488" spans="1:18" s="3" customFormat="1" ht="15.75">
      <c r="A488" s="170" t="s">
        <v>737</v>
      </c>
      <c r="B488" s="29" t="s">
        <v>738</v>
      </c>
      <c r="C488" s="69">
        <v>140</v>
      </c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</row>
    <row r="489" spans="1:18" s="3" customFormat="1" ht="15.75">
      <c r="A489" s="170" t="s">
        <v>739</v>
      </c>
      <c r="B489" s="29" t="s">
        <v>740</v>
      </c>
      <c r="C489" s="69">
        <v>1400</v>
      </c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</row>
    <row r="490" spans="1:18" s="3" customFormat="1" ht="15.75">
      <c r="A490" s="170" t="s">
        <v>741</v>
      </c>
      <c r="B490" s="29" t="s">
        <v>742</v>
      </c>
      <c r="C490" s="69">
        <v>120</v>
      </c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</row>
    <row r="491" spans="1:18" s="3" customFormat="1" ht="15.75">
      <c r="A491" s="170" t="s">
        <v>743</v>
      </c>
      <c r="B491" s="29" t="s">
        <v>744</v>
      </c>
      <c r="C491" s="69">
        <v>650</v>
      </c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</row>
    <row r="492" spans="1:18" s="3" customFormat="1" ht="15.75">
      <c r="A492" s="170" t="s">
        <v>745</v>
      </c>
      <c r="B492" s="29" t="s">
        <v>746</v>
      </c>
      <c r="C492" s="69">
        <v>550</v>
      </c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</row>
    <row r="493" spans="1:18" s="3" customFormat="1" ht="15.75">
      <c r="A493" s="170" t="s">
        <v>747</v>
      </c>
      <c r="B493" s="154" t="s">
        <v>748</v>
      </c>
      <c r="C493" s="69">
        <v>300</v>
      </c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</row>
    <row r="494" spans="1:18" s="3" customFormat="1" ht="15.75">
      <c r="A494" s="170" t="s">
        <v>749</v>
      </c>
      <c r="B494" s="154" t="s">
        <v>750</v>
      </c>
      <c r="C494" s="69">
        <v>90</v>
      </c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</row>
    <row r="495" spans="1:18" s="3" customFormat="1" ht="15.75">
      <c r="A495" s="170" t="s">
        <v>751</v>
      </c>
      <c r="B495" s="154" t="s">
        <v>752</v>
      </c>
      <c r="C495" s="69">
        <v>580</v>
      </c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</row>
    <row r="496" spans="1:18" s="3" customFormat="1" ht="15.75">
      <c r="A496" s="170" t="s">
        <v>753</v>
      </c>
      <c r="B496" s="154" t="s">
        <v>754</v>
      </c>
      <c r="C496" s="69">
        <v>120</v>
      </c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</row>
    <row r="497" spans="1:18" s="3" customFormat="1" ht="15.75">
      <c r="A497" s="170" t="s">
        <v>755</v>
      </c>
      <c r="B497" s="154" t="s">
        <v>756</v>
      </c>
      <c r="C497" s="69">
        <v>120</v>
      </c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</row>
    <row r="498" spans="1:18" s="3" customFormat="1" ht="15.75">
      <c r="A498" s="170" t="s">
        <v>757</v>
      </c>
      <c r="B498" s="154" t="s">
        <v>758</v>
      </c>
      <c r="C498" s="69">
        <v>200</v>
      </c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</row>
    <row r="499" spans="1:18" s="3" customFormat="1" ht="15.75">
      <c r="A499" s="170" t="s">
        <v>759</v>
      </c>
      <c r="B499" s="159" t="s">
        <v>760</v>
      </c>
      <c r="C499" s="69">
        <v>550</v>
      </c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</row>
    <row r="500" spans="1:18" s="3" customFormat="1" ht="15.75">
      <c r="A500" s="170" t="s">
        <v>761</v>
      </c>
      <c r="B500" s="159" t="s">
        <v>762</v>
      </c>
      <c r="C500" s="69">
        <v>150</v>
      </c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</row>
    <row r="501" spans="1:18" s="3" customFormat="1" ht="15.75">
      <c r="A501" s="170" t="s">
        <v>763</v>
      </c>
      <c r="B501" s="159" t="s">
        <v>764</v>
      </c>
      <c r="C501" s="69">
        <v>1500</v>
      </c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</row>
    <row r="502" spans="1:18" s="3" customFormat="1" ht="15.75">
      <c r="A502" s="170" t="s">
        <v>765</v>
      </c>
      <c r="B502" s="154" t="s">
        <v>766</v>
      </c>
      <c r="C502" s="69">
        <v>60</v>
      </c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</row>
    <row r="503" spans="1:18" s="3" customFormat="1" ht="15.75">
      <c r="A503" s="170" t="s">
        <v>767</v>
      </c>
      <c r="B503" s="154" t="s">
        <v>768</v>
      </c>
      <c r="C503" s="69">
        <v>100</v>
      </c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</row>
    <row r="504" spans="1:18" s="3" customFormat="1" ht="15.75">
      <c r="A504" s="170" t="s">
        <v>769</v>
      </c>
      <c r="B504" s="154" t="s">
        <v>770</v>
      </c>
      <c r="C504" s="69">
        <v>150</v>
      </c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</row>
    <row r="505" spans="1:18" s="3" customFormat="1" ht="15.75">
      <c r="A505" s="68" t="s">
        <v>771</v>
      </c>
      <c r="B505" s="154" t="s">
        <v>772</v>
      </c>
      <c r="C505" s="69">
        <v>100</v>
      </c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</row>
    <row r="506" spans="1:18" s="3" customFormat="1" ht="15.75">
      <c r="A506" s="170" t="s">
        <v>773</v>
      </c>
      <c r="B506" s="159" t="s">
        <v>774</v>
      </c>
      <c r="C506" s="69">
        <v>550</v>
      </c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</row>
    <row r="507" spans="1:18" s="3" customFormat="1" ht="16.5" thickBot="1">
      <c r="A507" s="148" t="s">
        <v>775</v>
      </c>
      <c r="B507" s="172" t="s">
        <v>776</v>
      </c>
      <c r="C507" s="149">
        <f>C463+C502+C503</f>
        <v>310</v>
      </c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</row>
    <row r="508" spans="1:18" s="3" customFormat="1" ht="15.75">
      <c r="A508" s="173"/>
      <c r="B508" s="14"/>
      <c r="C508" s="168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</row>
    <row r="509" spans="1:18" s="3" customFormat="1" ht="15.75">
      <c r="A509" s="146" t="s">
        <v>535</v>
      </c>
      <c r="B509" s="12" t="s">
        <v>536</v>
      </c>
      <c r="C509" s="147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</row>
    <row r="510" spans="1:18" s="116" customFormat="1" ht="16.5">
      <c r="A510" s="146" t="s">
        <v>777</v>
      </c>
      <c r="B510" s="133" t="s">
        <v>778</v>
      </c>
      <c r="C510" s="136"/>
      <c r="D510" s="174"/>
      <c r="E510" s="174"/>
      <c r="F510" s="174"/>
      <c r="G510" s="174"/>
      <c r="H510" s="174"/>
      <c r="K510" s="175"/>
    </row>
    <row r="511" spans="1:18" s="116" customFormat="1" ht="17.25" thickBot="1">
      <c r="A511" s="146"/>
      <c r="B511" s="133"/>
      <c r="C511" s="136"/>
      <c r="D511" s="174"/>
      <c r="E511" s="174"/>
      <c r="F511" s="174"/>
      <c r="G511" s="174"/>
      <c r="H511" s="174"/>
      <c r="K511" s="175"/>
    </row>
    <row r="512" spans="1:18" s="116" customFormat="1" ht="15.75">
      <c r="A512" s="251" t="s">
        <v>327</v>
      </c>
      <c r="B512" s="253" t="s">
        <v>4</v>
      </c>
      <c r="C512" s="240" t="s">
        <v>5</v>
      </c>
      <c r="D512" s="115"/>
    </row>
    <row r="513" spans="1:11" s="116" customFormat="1" ht="16.5" thickBot="1">
      <c r="A513" s="252"/>
      <c r="B513" s="254"/>
      <c r="C513" s="241"/>
      <c r="D513" s="115"/>
    </row>
    <row r="514" spans="1:11" s="179" customFormat="1" ht="16.5">
      <c r="A514" s="176" t="s">
        <v>779</v>
      </c>
      <c r="B514" s="177" t="s">
        <v>780</v>
      </c>
      <c r="C514" s="178">
        <v>250</v>
      </c>
      <c r="D514" s="174"/>
      <c r="E514" s="174"/>
      <c r="F514" s="174"/>
      <c r="G514" s="174"/>
      <c r="H514" s="174"/>
      <c r="K514" s="175"/>
    </row>
    <row r="515" spans="1:11" s="116" customFormat="1" ht="16.5">
      <c r="A515" s="170" t="s">
        <v>781</v>
      </c>
      <c r="B515" s="180" t="s">
        <v>782</v>
      </c>
      <c r="C515" s="104">
        <v>250</v>
      </c>
      <c r="D515" s="174"/>
      <c r="E515" s="174"/>
      <c r="F515" s="174"/>
      <c r="G515" s="174"/>
      <c r="H515" s="174"/>
      <c r="K515" s="175"/>
    </row>
    <row r="516" spans="1:11" s="179" customFormat="1" ht="16.5">
      <c r="A516" s="170" t="s">
        <v>783</v>
      </c>
      <c r="B516" s="181" t="s">
        <v>784</v>
      </c>
      <c r="C516" s="104">
        <v>550</v>
      </c>
      <c r="E516" s="174"/>
      <c r="F516" s="174"/>
      <c r="G516" s="174"/>
      <c r="H516" s="174"/>
      <c r="K516" s="175"/>
    </row>
    <row r="517" spans="1:11" s="179" customFormat="1" ht="16.5">
      <c r="A517" s="170" t="s">
        <v>785</v>
      </c>
      <c r="B517" s="29" t="s">
        <v>786</v>
      </c>
      <c r="C517" s="69">
        <v>300</v>
      </c>
      <c r="D517" s="174"/>
      <c r="E517" s="174"/>
      <c r="F517" s="174"/>
      <c r="G517" s="174"/>
      <c r="H517" s="174"/>
      <c r="K517" s="175"/>
    </row>
    <row r="518" spans="1:11" s="179" customFormat="1" ht="15.75">
      <c r="A518" s="170" t="s">
        <v>787</v>
      </c>
      <c r="B518" s="29" t="s">
        <v>788</v>
      </c>
      <c r="C518" s="69">
        <v>250</v>
      </c>
      <c r="D518" s="150"/>
      <c r="E518" s="150"/>
      <c r="F518" s="150"/>
      <c r="G518" s="150"/>
      <c r="H518" s="182"/>
      <c r="I518" s="182"/>
      <c r="J518" s="182"/>
      <c r="K518" s="183"/>
    </row>
    <row r="519" spans="1:11" s="116" customFormat="1" ht="15.75">
      <c r="A519" s="170" t="s">
        <v>789</v>
      </c>
      <c r="B519" s="29" t="s">
        <v>790</v>
      </c>
      <c r="C519" s="69">
        <v>250</v>
      </c>
      <c r="D519" s="182"/>
      <c r="F519" s="184"/>
      <c r="I519" s="185"/>
      <c r="K519" s="186"/>
    </row>
    <row r="520" spans="1:11" s="116" customFormat="1" ht="16.5">
      <c r="A520" s="170" t="s">
        <v>791</v>
      </c>
      <c r="B520" s="29" t="s">
        <v>792</v>
      </c>
      <c r="C520" s="69">
        <v>300</v>
      </c>
      <c r="D520" s="174"/>
      <c r="E520" s="174"/>
      <c r="F520" s="174"/>
      <c r="G520" s="174"/>
      <c r="H520" s="174"/>
      <c r="K520" s="175"/>
    </row>
    <row r="521" spans="1:11" s="116" customFormat="1" ht="16.5">
      <c r="A521" s="170" t="s">
        <v>793</v>
      </c>
      <c r="B521" s="29" t="s">
        <v>794</v>
      </c>
      <c r="C521" s="69">
        <v>300</v>
      </c>
      <c r="D521" s="174"/>
      <c r="E521" s="174"/>
      <c r="F521" s="174"/>
      <c r="G521" s="174"/>
      <c r="H521" s="174"/>
      <c r="K521" s="175"/>
    </row>
    <row r="522" spans="1:11" s="116" customFormat="1" ht="16.5">
      <c r="A522" s="170" t="s">
        <v>795</v>
      </c>
      <c r="B522" s="96" t="s">
        <v>796</v>
      </c>
      <c r="C522" s="69">
        <v>280</v>
      </c>
      <c r="D522" s="174"/>
      <c r="E522" s="174"/>
      <c r="F522" s="174"/>
      <c r="G522" s="174"/>
      <c r="H522" s="174"/>
      <c r="K522" s="175"/>
    </row>
    <row r="523" spans="1:11" s="179" customFormat="1" ht="16.5">
      <c r="A523" s="170" t="s">
        <v>797</v>
      </c>
      <c r="B523" s="29" t="s">
        <v>798</v>
      </c>
      <c r="C523" s="69">
        <v>250</v>
      </c>
      <c r="E523" s="174"/>
      <c r="F523" s="174"/>
      <c r="G523" s="174"/>
      <c r="H523" s="174"/>
      <c r="K523" s="175"/>
    </row>
    <row r="524" spans="1:11" s="179" customFormat="1" ht="16.5">
      <c r="A524" s="170" t="s">
        <v>799</v>
      </c>
      <c r="B524" s="14" t="s">
        <v>800</v>
      </c>
      <c r="C524" s="69">
        <v>250</v>
      </c>
      <c r="D524" s="174"/>
      <c r="E524" s="174"/>
      <c r="F524" s="174"/>
      <c r="G524" s="174"/>
      <c r="H524" s="174"/>
      <c r="K524" s="175"/>
    </row>
    <row r="525" spans="1:11" s="179" customFormat="1" ht="15.75">
      <c r="A525" s="170" t="s">
        <v>801</v>
      </c>
      <c r="B525" s="29" t="s">
        <v>802</v>
      </c>
      <c r="C525" s="69">
        <v>250</v>
      </c>
      <c r="D525" s="150"/>
      <c r="E525" s="150"/>
      <c r="F525" s="150"/>
      <c r="G525" s="150"/>
      <c r="H525" s="182"/>
      <c r="I525" s="182"/>
      <c r="J525" s="182"/>
      <c r="K525" s="183"/>
    </row>
    <row r="526" spans="1:11" s="116" customFormat="1" ht="15.75">
      <c r="A526" s="170" t="s">
        <v>803</v>
      </c>
      <c r="B526" s="29" t="s">
        <v>804</v>
      </c>
      <c r="C526" s="69">
        <v>250</v>
      </c>
      <c r="D526" s="182"/>
      <c r="F526" s="184"/>
      <c r="I526" s="185"/>
      <c r="K526" s="186"/>
    </row>
    <row r="527" spans="1:11" s="116" customFormat="1" ht="15.75">
      <c r="A527" s="170" t="s">
        <v>805</v>
      </c>
      <c r="B527" s="29" t="s">
        <v>806</v>
      </c>
      <c r="C527" s="69">
        <v>1000</v>
      </c>
      <c r="D527" s="115"/>
    </row>
    <row r="528" spans="1:11" s="116" customFormat="1" ht="15.75">
      <c r="A528" s="170" t="s">
        <v>807</v>
      </c>
      <c r="B528" s="29" t="s">
        <v>808</v>
      </c>
      <c r="C528" s="69">
        <v>370</v>
      </c>
      <c r="D528" s="115"/>
    </row>
    <row r="529" spans="1:18" s="3" customFormat="1" ht="15.75">
      <c r="A529" s="170" t="s">
        <v>809</v>
      </c>
      <c r="B529" s="29" t="s">
        <v>810</v>
      </c>
      <c r="C529" s="69">
        <v>350</v>
      </c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</row>
    <row r="530" spans="1:18" s="3" customFormat="1" ht="15.75">
      <c r="A530" s="170" t="s">
        <v>811</v>
      </c>
      <c r="B530" s="29" t="s">
        <v>812</v>
      </c>
      <c r="C530" s="69">
        <v>330</v>
      </c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</row>
    <row r="531" spans="1:18" s="3" customFormat="1" ht="15.75">
      <c r="A531" s="170" t="s">
        <v>813</v>
      </c>
      <c r="B531" s="29" t="s">
        <v>814</v>
      </c>
      <c r="C531" s="69">
        <v>320</v>
      </c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</row>
    <row r="532" spans="1:18" s="3" customFormat="1" ht="15.75">
      <c r="A532" s="170" t="s">
        <v>815</v>
      </c>
      <c r="B532" s="29" t="s">
        <v>816</v>
      </c>
      <c r="C532" s="69">
        <v>400</v>
      </c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</row>
    <row r="533" spans="1:18" s="3" customFormat="1" ht="15.75">
      <c r="A533" s="170" t="s">
        <v>817</v>
      </c>
      <c r="B533" s="29" t="s">
        <v>818</v>
      </c>
      <c r="C533" s="69">
        <v>380</v>
      </c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</row>
    <row r="534" spans="1:18" s="3" customFormat="1" ht="15.75">
      <c r="A534" s="170" t="s">
        <v>819</v>
      </c>
      <c r="B534" s="29" t="s">
        <v>820</v>
      </c>
      <c r="C534" s="69">
        <v>410</v>
      </c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</row>
    <row r="535" spans="1:18" s="3" customFormat="1" ht="15.75">
      <c r="A535" s="170" t="s">
        <v>821</v>
      </c>
      <c r="B535" s="29" t="s">
        <v>822</v>
      </c>
      <c r="C535" s="69">
        <v>440</v>
      </c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</row>
    <row r="536" spans="1:18" s="3" customFormat="1" ht="15.75">
      <c r="A536" s="170" t="s">
        <v>823</v>
      </c>
      <c r="B536" s="96" t="s">
        <v>824</v>
      </c>
      <c r="C536" s="187">
        <v>1000</v>
      </c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</row>
    <row r="537" spans="1:18" s="3" customFormat="1" ht="15.75">
      <c r="A537" s="170" t="s">
        <v>825</v>
      </c>
      <c r="B537" s="96" t="s">
        <v>826</v>
      </c>
      <c r="C537" s="187">
        <v>450</v>
      </c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</row>
    <row r="538" spans="1:18" s="3" customFormat="1" ht="15.75">
      <c r="A538" s="170" t="s">
        <v>827</v>
      </c>
      <c r="B538" s="96" t="s">
        <v>828</v>
      </c>
      <c r="C538" s="187">
        <v>500</v>
      </c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</row>
    <row r="539" spans="1:18" s="3" customFormat="1" ht="15.75">
      <c r="A539" s="170" t="s">
        <v>829</v>
      </c>
      <c r="B539" s="96" t="s">
        <v>830</v>
      </c>
      <c r="C539" s="187">
        <v>500</v>
      </c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</row>
    <row r="540" spans="1:18" s="3" customFormat="1" ht="15.75">
      <c r="A540" s="170" t="s">
        <v>831</v>
      </c>
      <c r="B540" s="96" t="s">
        <v>832</v>
      </c>
      <c r="C540" s="187">
        <v>200</v>
      </c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</row>
    <row r="541" spans="1:18" s="3" customFormat="1" ht="15.75">
      <c r="A541" s="170" t="s">
        <v>833</v>
      </c>
      <c r="B541" s="96" t="s">
        <v>834</v>
      </c>
      <c r="C541" s="187">
        <v>250</v>
      </c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</row>
    <row r="542" spans="1:18" s="3" customFormat="1" ht="15.75">
      <c r="A542" s="170" t="s">
        <v>835</v>
      </c>
      <c r="B542" s="96" t="s">
        <v>836</v>
      </c>
      <c r="C542" s="187">
        <v>300</v>
      </c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</row>
    <row r="543" spans="1:18" s="116" customFormat="1" ht="16.5">
      <c r="A543" s="170" t="s">
        <v>837</v>
      </c>
      <c r="B543" s="96" t="s">
        <v>838</v>
      </c>
      <c r="C543" s="187">
        <v>400</v>
      </c>
      <c r="D543" s="174"/>
      <c r="E543" s="174"/>
      <c r="F543" s="174"/>
      <c r="G543" s="174"/>
      <c r="H543" s="174"/>
      <c r="K543" s="175"/>
    </row>
    <row r="544" spans="1:18" s="116" customFormat="1" ht="16.5">
      <c r="A544" s="170" t="s">
        <v>839</v>
      </c>
      <c r="B544" s="96" t="s">
        <v>840</v>
      </c>
      <c r="C544" s="187">
        <v>350</v>
      </c>
      <c r="D544" s="174"/>
      <c r="E544" s="174"/>
      <c r="F544" s="174"/>
      <c r="G544" s="174"/>
      <c r="H544" s="174"/>
      <c r="K544" s="175"/>
    </row>
    <row r="545" spans="1:18" s="116" customFormat="1" ht="16.5">
      <c r="A545" s="170" t="s">
        <v>841</v>
      </c>
      <c r="B545" s="96" t="s">
        <v>842</v>
      </c>
      <c r="C545" s="187">
        <v>1400</v>
      </c>
      <c r="D545" s="174"/>
      <c r="E545" s="174"/>
      <c r="F545" s="174"/>
      <c r="G545" s="174"/>
      <c r="H545" s="174"/>
      <c r="K545" s="175"/>
    </row>
    <row r="546" spans="1:18" s="116" customFormat="1" ht="16.5">
      <c r="A546" s="68" t="s">
        <v>843</v>
      </c>
      <c r="B546" s="96" t="s">
        <v>844</v>
      </c>
      <c r="C546" s="187">
        <v>250</v>
      </c>
      <c r="D546" s="174"/>
      <c r="E546" s="174"/>
      <c r="F546" s="174"/>
      <c r="G546" s="174"/>
      <c r="H546" s="174"/>
      <c r="K546" s="175"/>
    </row>
    <row r="547" spans="1:18" s="116" customFormat="1" ht="16.5">
      <c r="A547" s="68" t="s">
        <v>845</v>
      </c>
      <c r="B547" s="96" t="s">
        <v>846</v>
      </c>
      <c r="C547" s="187">
        <v>380</v>
      </c>
      <c r="D547" s="174"/>
      <c r="E547" s="174"/>
      <c r="F547" s="174"/>
      <c r="G547" s="174"/>
      <c r="H547" s="174"/>
      <c r="K547" s="175"/>
    </row>
    <row r="548" spans="1:18" s="116" customFormat="1" ht="16.5">
      <c r="A548" s="68" t="s">
        <v>847</v>
      </c>
      <c r="B548" s="96" t="s">
        <v>848</v>
      </c>
      <c r="C548" s="187">
        <v>1740</v>
      </c>
      <c r="D548" s="174"/>
      <c r="E548" s="174"/>
      <c r="F548" s="174"/>
      <c r="G548" s="174"/>
      <c r="H548" s="174"/>
      <c r="K548" s="175"/>
    </row>
    <row r="549" spans="1:18" s="116" customFormat="1" ht="17.25" thickBot="1">
      <c r="A549" s="148" t="s">
        <v>849</v>
      </c>
      <c r="B549" s="188" t="s">
        <v>850</v>
      </c>
      <c r="C549" s="189">
        <v>950</v>
      </c>
      <c r="D549" s="174"/>
      <c r="E549" s="174"/>
      <c r="F549" s="174"/>
      <c r="G549" s="174"/>
      <c r="H549" s="174"/>
      <c r="K549" s="175"/>
    </row>
    <row r="550" spans="1:18" s="116" customFormat="1" ht="16.5">
      <c r="A550" s="173"/>
      <c r="B550" s="14"/>
      <c r="C550" s="190"/>
      <c r="D550" s="174"/>
      <c r="E550" s="174"/>
      <c r="F550" s="174"/>
      <c r="G550" s="174"/>
      <c r="H550" s="174"/>
      <c r="K550" s="175"/>
    </row>
    <row r="551" spans="1:18" s="150" customFormat="1" ht="15.75">
      <c r="A551" s="146" t="s">
        <v>535</v>
      </c>
      <c r="B551" s="12" t="s">
        <v>536</v>
      </c>
      <c r="C551" s="147"/>
    </row>
    <row r="552" spans="1:18" s="3" customFormat="1" ht="15.75">
      <c r="A552" s="146" t="s">
        <v>851</v>
      </c>
      <c r="B552" s="133" t="s">
        <v>852</v>
      </c>
      <c r="C552" s="136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</row>
    <row r="553" spans="1:18" s="3" customFormat="1" ht="16.5" thickBot="1">
      <c r="A553" s="134"/>
      <c r="B553" s="133"/>
      <c r="C553" s="136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</row>
    <row r="554" spans="1:18" s="116" customFormat="1" ht="15.75">
      <c r="A554" s="251" t="s">
        <v>327</v>
      </c>
      <c r="B554" s="253" t="s">
        <v>4</v>
      </c>
      <c r="C554" s="240" t="s">
        <v>5</v>
      </c>
      <c r="D554" s="115"/>
    </row>
    <row r="555" spans="1:18" s="116" customFormat="1" ht="16.5" thickBot="1">
      <c r="A555" s="252"/>
      <c r="B555" s="254"/>
      <c r="C555" s="241"/>
      <c r="D555" s="115"/>
    </row>
    <row r="556" spans="1:18" s="3" customFormat="1" ht="15.75">
      <c r="A556" s="170" t="s">
        <v>853</v>
      </c>
      <c r="B556" s="181" t="s">
        <v>854</v>
      </c>
      <c r="C556" s="104">
        <v>200</v>
      </c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</row>
    <row r="557" spans="1:18" s="3" customFormat="1" ht="15.75">
      <c r="A557" s="170" t="s">
        <v>855</v>
      </c>
      <c r="B557" s="14" t="s">
        <v>856</v>
      </c>
      <c r="C557" s="69">
        <v>120</v>
      </c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</row>
    <row r="558" spans="1:18" s="3" customFormat="1" ht="15.75">
      <c r="A558" s="170" t="s">
        <v>857</v>
      </c>
      <c r="B558" s="29" t="s">
        <v>858</v>
      </c>
      <c r="C558" s="69">
        <v>130</v>
      </c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</row>
    <row r="559" spans="1:18" s="3" customFormat="1" ht="15.75">
      <c r="A559" s="170" t="s">
        <v>859</v>
      </c>
      <c r="B559" s="14" t="s">
        <v>860</v>
      </c>
      <c r="C559" s="69">
        <v>140</v>
      </c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</row>
    <row r="560" spans="1:18" s="3" customFormat="1" ht="15.75">
      <c r="A560" s="170" t="s">
        <v>861</v>
      </c>
      <c r="B560" s="29" t="s">
        <v>862</v>
      </c>
      <c r="C560" s="69">
        <v>240</v>
      </c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</row>
    <row r="561" spans="1:18" s="3" customFormat="1" ht="15.75">
      <c r="A561" s="170" t="s">
        <v>863</v>
      </c>
      <c r="B561" s="29" t="s">
        <v>864</v>
      </c>
      <c r="C561" s="69">
        <v>170</v>
      </c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</row>
    <row r="562" spans="1:18" s="3" customFormat="1" ht="15.75">
      <c r="A562" s="170" t="s">
        <v>865</v>
      </c>
      <c r="B562" s="154" t="s">
        <v>866</v>
      </c>
      <c r="C562" s="69">
        <v>120</v>
      </c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</row>
    <row r="563" spans="1:18" s="3" customFormat="1" ht="15.75">
      <c r="A563" s="170" t="s">
        <v>867</v>
      </c>
      <c r="B563" s="14" t="s">
        <v>868</v>
      </c>
      <c r="C563" s="69">
        <v>700</v>
      </c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</row>
    <row r="564" spans="1:18" s="3" customFormat="1" ht="15.75">
      <c r="A564" s="170" t="s">
        <v>869</v>
      </c>
      <c r="B564" s="29" t="s">
        <v>870</v>
      </c>
      <c r="C564" s="69">
        <v>400</v>
      </c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</row>
    <row r="565" spans="1:18" s="3" customFormat="1" ht="15.75">
      <c r="A565" s="170" t="s">
        <v>871</v>
      </c>
      <c r="B565" s="29" t="s">
        <v>872</v>
      </c>
      <c r="C565" s="69">
        <v>350</v>
      </c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</row>
    <row r="566" spans="1:18" s="3" customFormat="1" ht="15.75">
      <c r="A566" s="170" t="s">
        <v>873</v>
      </c>
      <c r="B566" s="154" t="s">
        <v>874</v>
      </c>
      <c r="C566" s="69">
        <v>370</v>
      </c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</row>
    <row r="567" spans="1:18" s="3" customFormat="1" ht="15.75">
      <c r="A567" s="170" t="s">
        <v>875</v>
      </c>
      <c r="B567" s="154" t="s">
        <v>876</v>
      </c>
      <c r="C567" s="69">
        <v>80</v>
      </c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</row>
    <row r="568" spans="1:18" s="3" customFormat="1" ht="16.5" thickBot="1">
      <c r="A568" s="191" t="s">
        <v>877</v>
      </c>
      <c r="B568" s="192" t="s">
        <v>878</v>
      </c>
      <c r="C568" s="149">
        <v>600</v>
      </c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</row>
    <row r="569" spans="1:18" s="3" customFormat="1" ht="15.75">
      <c r="A569" s="173"/>
      <c r="B569" s="155"/>
      <c r="C569" s="168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</row>
    <row r="570" spans="1:18" s="150" customFormat="1" ht="15.75">
      <c r="A570" s="146" t="s">
        <v>535</v>
      </c>
      <c r="B570" s="12" t="s">
        <v>536</v>
      </c>
      <c r="C570" s="147"/>
    </row>
    <row r="571" spans="1:18" s="3" customFormat="1" ht="15.75">
      <c r="A571" s="146" t="s">
        <v>879</v>
      </c>
      <c r="B571" s="133" t="s">
        <v>880</v>
      </c>
      <c r="C571" s="136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</row>
    <row r="572" spans="1:18" s="3" customFormat="1" ht="16.5" thickBot="1">
      <c r="A572" s="134"/>
      <c r="B572" s="133"/>
      <c r="C572" s="136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</row>
    <row r="573" spans="1:18" s="116" customFormat="1" ht="15.75">
      <c r="A573" s="251" t="s">
        <v>327</v>
      </c>
      <c r="B573" s="253" t="s">
        <v>4</v>
      </c>
      <c r="C573" s="240" t="s">
        <v>5</v>
      </c>
      <c r="D573" s="115"/>
    </row>
    <row r="574" spans="1:18" s="116" customFormat="1" ht="16.5" thickBot="1">
      <c r="A574" s="252"/>
      <c r="B574" s="254"/>
      <c r="C574" s="241"/>
      <c r="D574" s="115"/>
    </row>
    <row r="575" spans="1:18" s="3" customFormat="1" ht="15.75">
      <c r="A575" s="170" t="s">
        <v>881</v>
      </c>
      <c r="B575" s="181" t="s">
        <v>882</v>
      </c>
      <c r="C575" s="104">
        <v>450</v>
      </c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</row>
    <row r="576" spans="1:18" s="3" customFormat="1" ht="15.75">
      <c r="A576" s="170" t="s">
        <v>883</v>
      </c>
      <c r="B576" s="14" t="s">
        <v>884</v>
      </c>
      <c r="C576" s="69">
        <v>450</v>
      </c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</row>
    <row r="577" spans="1:18" s="3" customFormat="1" ht="15.75">
      <c r="A577" s="170" t="s">
        <v>885</v>
      </c>
      <c r="B577" s="29" t="s">
        <v>886</v>
      </c>
      <c r="C577" s="69">
        <v>450</v>
      </c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</row>
    <row r="578" spans="1:18" s="3" customFormat="1" ht="15.75">
      <c r="A578" s="170" t="s">
        <v>887</v>
      </c>
      <c r="B578" s="14" t="s">
        <v>888</v>
      </c>
      <c r="C578" s="69">
        <v>450</v>
      </c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</row>
    <row r="579" spans="1:18" s="3" customFormat="1" ht="15.75">
      <c r="A579" s="170" t="s">
        <v>889</v>
      </c>
      <c r="B579" s="29" t="s">
        <v>890</v>
      </c>
      <c r="C579" s="69">
        <v>450</v>
      </c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</row>
    <row r="580" spans="1:18" s="3" customFormat="1" ht="15.75">
      <c r="A580" s="170" t="s">
        <v>891</v>
      </c>
      <c r="B580" s="29" t="s">
        <v>892</v>
      </c>
      <c r="C580" s="69">
        <v>450</v>
      </c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</row>
    <row r="581" spans="1:18" s="3" customFormat="1" ht="15.75">
      <c r="A581" s="170" t="s">
        <v>893</v>
      </c>
      <c r="B581" s="154" t="s">
        <v>894</v>
      </c>
      <c r="C581" s="69">
        <v>450</v>
      </c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</row>
    <row r="582" spans="1:18" s="3" customFormat="1" ht="15.75">
      <c r="A582" s="170" t="s">
        <v>895</v>
      </c>
      <c r="B582" s="14" t="s">
        <v>896</v>
      </c>
      <c r="C582" s="69">
        <v>500</v>
      </c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</row>
    <row r="583" spans="1:18" s="3" customFormat="1" ht="15.75">
      <c r="A583" s="170" t="s">
        <v>897</v>
      </c>
      <c r="B583" s="29" t="s">
        <v>898</v>
      </c>
      <c r="C583" s="69">
        <v>450</v>
      </c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</row>
    <row r="584" spans="1:18" s="3" customFormat="1" ht="15.75">
      <c r="A584" s="170" t="s">
        <v>899</v>
      </c>
      <c r="B584" s="29" t="s">
        <v>900</v>
      </c>
      <c r="C584" s="69">
        <v>550</v>
      </c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</row>
    <row r="585" spans="1:18" s="3" customFormat="1" ht="15.75">
      <c r="A585" s="170" t="s">
        <v>901</v>
      </c>
      <c r="B585" s="154" t="s">
        <v>902</v>
      </c>
      <c r="C585" s="69">
        <v>450</v>
      </c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</row>
    <row r="586" spans="1:18" s="3" customFormat="1" ht="15.75">
      <c r="A586" s="170" t="s">
        <v>903</v>
      </c>
      <c r="B586" s="154" t="s">
        <v>904</v>
      </c>
      <c r="C586" s="69">
        <v>450</v>
      </c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</row>
    <row r="587" spans="1:18" s="3" customFormat="1" ht="15.75">
      <c r="A587" s="170" t="s">
        <v>905</v>
      </c>
      <c r="B587" s="193" t="s">
        <v>906</v>
      </c>
      <c r="C587" s="158">
        <v>450</v>
      </c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</row>
    <row r="588" spans="1:18" s="3" customFormat="1" ht="16.5" thickBot="1">
      <c r="A588" s="191" t="s">
        <v>907</v>
      </c>
      <c r="B588" s="192" t="s">
        <v>908</v>
      </c>
      <c r="C588" s="149">
        <v>450</v>
      </c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</row>
    <row r="589" spans="1:18" s="3" customFormat="1" ht="15.75">
      <c r="A589" s="173"/>
      <c r="B589" s="155"/>
      <c r="C589" s="168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</row>
    <row r="590" spans="1:18" s="150" customFormat="1" ht="15.75">
      <c r="A590" s="255" t="s">
        <v>909</v>
      </c>
      <c r="B590" s="255"/>
      <c r="C590" s="255"/>
    </row>
    <row r="591" spans="1:18" s="3" customFormat="1" ht="15.75">
      <c r="A591" s="256" t="s">
        <v>910</v>
      </c>
      <c r="B591" s="256"/>
      <c r="C591" s="256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</row>
    <row r="592" spans="1:18" s="3" customFormat="1" ht="16.5" thickBot="1">
      <c r="A592" s="194"/>
      <c r="B592" s="195"/>
      <c r="C592" s="195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</row>
    <row r="593" spans="1:18" s="116" customFormat="1" ht="33" customHeight="1" thickBot="1">
      <c r="A593" s="196" t="s">
        <v>911</v>
      </c>
      <c r="B593" s="197" t="s">
        <v>912</v>
      </c>
      <c r="C593" s="198" t="s">
        <v>913</v>
      </c>
      <c r="D593" s="115"/>
    </row>
    <row r="594" spans="1:18" s="116" customFormat="1" ht="15.75">
      <c r="A594" s="170" t="s">
        <v>914</v>
      </c>
      <c r="B594" s="199" t="s">
        <v>915</v>
      </c>
      <c r="C594" s="200">
        <v>1300</v>
      </c>
      <c r="D594" s="115"/>
    </row>
    <row r="595" spans="1:18" s="3" customFormat="1" ht="16.5" thickBot="1">
      <c r="A595" s="148" t="s">
        <v>916</v>
      </c>
      <c r="B595" s="201" t="s">
        <v>917</v>
      </c>
      <c r="C595" s="202">
        <v>1000</v>
      </c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</row>
    <row r="596" spans="1:18" s="3" customFormat="1" ht="15.75">
      <c r="A596" s="173"/>
      <c r="B596" s="155"/>
      <c r="C596" s="168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</row>
    <row r="597" spans="1:18">
      <c r="A597" s="203" t="s">
        <v>918</v>
      </c>
      <c r="B597" s="195"/>
      <c r="C597" s="204"/>
    </row>
    <row r="598" spans="1:18" ht="74.25" customHeight="1">
      <c r="A598" s="257" t="s">
        <v>919</v>
      </c>
      <c r="B598" s="257"/>
      <c r="C598" s="257"/>
    </row>
    <row r="599" spans="1:18" s="150" customFormat="1" ht="28.5" customHeight="1">
      <c r="A599" s="247" t="s">
        <v>920</v>
      </c>
      <c r="B599" s="247"/>
      <c r="C599" s="247"/>
    </row>
    <row r="600" spans="1:18" s="3" customFormat="1" ht="16.5" thickBot="1">
      <c r="A600" s="194"/>
      <c r="B600" s="195"/>
      <c r="C600" s="195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</row>
    <row r="601" spans="1:18" s="116" customFormat="1" ht="33" customHeight="1" thickBot="1">
      <c r="A601" s="196" t="s">
        <v>911</v>
      </c>
      <c r="B601" s="197" t="s">
        <v>912</v>
      </c>
      <c r="C601" s="198" t="s">
        <v>913</v>
      </c>
      <c r="D601" s="115"/>
    </row>
    <row r="602" spans="1:18" s="116" customFormat="1" ht="15.75">
      <c r="A602" s="248" t="s">
        <v>921</v>
      </c>
      <c r="B602" s="249"/>
      <c r="C602" s="250"/>
      <c r="D602" s="115"/>
    </row>
    <row r="603" spans="1:18" s="116" customFormat="1" ht="16.5" thickBot="1">
      <c r="A603" s="191" t="s">
        <v>922</v>
      </c>
      <c r="B603" s="205" t="s">
        <v>923</v>
      </c>
      <c r="C603" s="206">
        <v>800</v>
      </c>
      <c r="D603" s="115"/>
    </row>
    <row r="604" spans="1:18" s="211" customFormat="1" ht="15.75">
      <c r="A604" s="207" t="s">
        <v>924</v>
      </c>
      <c r="B604" s="208" t="s">
        <v>925</v>
      </c>
      <c r="C604" s="209">
        <v>385</v>
      </c>
      <c r="D604" s="210"/>
    </row>
    <row r="605" spans="1:18" s="211" customFormat="1" ht="16.5" thickBot="1">
      <c r="A605" s="212" t="s">
        <v>926</v>
      </c>
      <c r="B605" s="213" t="s">
        <v>927</v>
      </c>
      <c r="C605" s="214">
        <v>300</v>
      </c>
      <c r="D605" s="210"/>
    </row>
    <row r="606" spans="1:18" s="3" customFormat="1" ht="15.75">
      <c r="A606" s="1"/>
      <c r="B606" s="9"/>
      <c r="D606" s="4"/>
      <c r="E606" s="10"/>
      <c r="F606" s="6"/>
      <c r="H606" s="7"/>
      <c r="J606" s="8"/>
    </row>
    <row r="607" spans="1:18" s="3" customFormat="1" ht="15.75">
      <c r="A607" s="11" t="s">
        <v>928</v>
      </c>
      <c r="B607" s="12" t="s">
        <v>929</v>
      </c>
      <c r="D607" s="4"/>
      <c r="E607" s="10"/>
      <c r="F607" s="13"/>
      <c r="G607" s="1"/>
      <c r="H607" s="14"/>
      <c r="I607" s="15"/>
    </row>
    <row r="608" spans="1:18" s="3" customFormat="1" ht="16.5" thickBot="1">
      <c r="A608" s="11"/>
      <c r="B608" s="12"/>
      <c r="D608" s="4"/>
      <c r="E608" s="10"/>
      <c r="F608" s="13"/>
      <c r="G608" s="1"/>
      <c r="H608" s="14"/>
      <c r="I608" s="15"/>
    </row>
    <row r="609" spans="1:32" ht="16.5" customHeight="1">
      <c r="A609" s="242" t="s">
        <v>3</v>
      </c>
      <c r="B609" s="244" t="s">
        <v>4</v>
      </c>
      <c r="C609" s="246" t="s">
        <v>5</v>
      </c>
      <c r="D609" s="16"/>
      <c r="E609" s="17"/>
      <c r="F609" s="18"/>
      <c r="G609" s="16"/>
      <c r="H609" s="19"/>
      <c r="I609" s="20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6.5" customHeight="1" thickBot="1">
      <c r="A610" s="243"/>
      <c r="B610" s="245"/>
      <c r="C610" s="245"/>
      <c r="D610" s="16"/>
      <c r="E610" s="17"/>
      <c r="F610" s="18"/>
      <c r="G610" s="16"/>
      <c r="H610" s="16"/>
      <c r="I610" s="20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s="4" customFormat="1" ht="15.75" customHeight="1">
      <c r="A611" s="22" t="s">
        <v>930</v>
      </c>
      <c r="B611" s="215" t="s">
        <v>7</v>
      </c>
      <c r="C611" s="216">
        <v>1000</v>
      </c>
      <c r="D611" s="25"/>
      <c r="E611" s="26"/>
      <c r="F611" s="27"/>
      <c r="G611" s="25"/>
      <c r="H611" s="28"/>
      <c r="I611" s="28"/>
    </row>
    <row r="612" spans="1:32" s="4" customFormat="1" ht="15.75" customHeight="1">
      <c r="A612" s="22" t="s">
        <v>931</v>
      </c>
      <c r="B612" s="81" t="s">
        <v>9</v>
      </c>
      <c r="C612" s="24">
        <v>1000</v>
      </c>
      <c r="D612" s="25"/>
      <c r="E612" s="26"/>
      <c r="F612" s="27"/>
      <c r="G612" s="25"/>
      <c r="H612" s="28"/>
      <c r="I612" s="28"/>
    </row>
    <row r="613" spans="1:32" s="4" customFormat="1" ht="15.75" customHeight="1">
      <c r="A613" s="22" t="s">
        <v>932</v>
      </c>
      <c r="B613" s="81" t="s">
        <v>11</v>
      </c>
      <c r="C613" s="24">
        <v>850</v>
      </c>
      <c r="D613" s="25"/>
      <c r="E613" s="26"/>
      <c r="F613" s="27"/>
      <c r="G613" s="25"/>
      <c r="H613" s="28"/>
      <c r="I613" s="28"/>
    </row>
    <row r="614" spans="1:32" s="4" customFormat="1" ht="15.75">
      <c r="A614" s="22" t="s">
        <v>933</v>
      </c>
      <c r="B614" s="81" t="s">
        <v>13</v>
      </c>
      <c r="C614" s="24">
        <v>850</v>
      </c>
      <c r="D614" s="25"/>
      <c r="E614" s="26"/>
      <c r="F614" s="27"/>
      <c r="G614" s="25"/>
      <c r="H614" s="28"/>
      <c r="I614" s="28"/>
    </row>
    <row r="615" spans="1:32" s="4" customFormat="1" ht="15.75">
      <c r="A615" s="22" t="s">
        <v>934</v>
      </c>
      <c r="B615" s="29" t="s">
        <v>15</v>
      </c>
      <c r="C615" s="24">
        <v>750</v>
      </c>
      <c r="D615" s="25"/>
      <c r="E615" s="26"/>
      <c r="F615" s="27"/>
      <c r="G615" s="25"/>
      <c r="H615" s="28"/>
      <c r="I615" s="28"/>
    </row>
    <row r="616" spans="1:32" s="4" customFormat="1" ht="15.75">
      <c r="A616" s="217" t="s">
        <v>935</v>
      </c>
      <c r="B616" s="29" t="s">
        <v>17</v>
      </c>
      <c r="C616" s="24">
        <v>600</v>
      </c>
      <c r="D616" s="25"/>
      <c r="E616" s="26"/>
      <c r="F616" s="27"/>
      <c r="G616" s="25"/>
      <c r="H616" s="28"/>
      <c r="I616" s="28"/>
    </row>
    <row r="617" spans="1:32" s="4" customFormat="1" ht="15.75">
      <c r="A617" s="22" t="s">
        <v>936</v>
      </c>
      <c r="B617" s="29" t="s">
        <v>937</v>
      </c>
      <c r="C617" s="77">
        <v>900</v>
      </c>
      <c r="D617" s="25"/>
      <c r="E617" s="26"/>
      <c r="F617" s="27"/>
      <c r="G617" s="25"/>
      <c r="H617" s="28"/>
      <c r="I617" s="28"/>
    </row>
    <row r="618" spans="1:32" s="4" customFormat="1" ht="16.5" thickBot="1">
      <c r="A618" s="30" t="s">
        <v>938</v>
      </c>
      <c r="B618" s="31" t="s">
        <v>939</v>
      </c>
      <c r="C618" s="32">
        <v>1500</v>
      </c>
      <c r="D618" s="25"/>
      <c r="E618" s="26"/>
      <c r="F618" s="27"/>
      <c r="G618" s="25"/>
      <c r="H618" s="28"/>
      <c r="I618" s="28"/>
    </row>
    <row r="620" spans="1:32" s="3" customFormat="1" ht="15.75">
      <c r="A620" s="11" t="s">
        <v>955</v>
      </c>
      <c r="B620" s="12" t="s">
        <v>969</v>
      </c>
      <c r="D620" s="4"/>
      <c r="E620" s="10"/>
      <c r="F620" s="13"/>
      <c r="G620" s="1"/>
      <c r="H620" s="14"/>
      <c r="I620" s="15"/>
    </row>
    <row r="621" spans="1:32" s="3" customFormat="1" ht="16.5" thickBot="1">
      <c r="A621" s="11"/>
      <c r="B621" s="12"/>
      <c r="D621" s="4"/>
      <c r="E621" s="10"/>
      <c r="F621" s="13"/>
      <c r="G621" s="1"/>
      <c r="H621" s="14"/>
      <c r="I621" s="15"/>
    </row>
    <row r="622" spans="1:32" ht="16.5" customHeight="1">
      <c r="A622" s="242" t="s">
        <v>3</v>
      </c>
      <c r="B622" s="244" t="s">
        <v>4</v>
      </c>
      <c r="C622" s="246" t="s">
        <v>5</v>
      </c>
      <c r="D622" s="16"/>
      <c r="E622" s="17"/>
      <c r="F622" s="18"/>
      <c r="G622" s="16"/>
      <c r="H622" s="19"/>
      <c r="I622" s="20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6.5" customHeight="1" thickBot="1">
      <c r="A623" s="243"/>
      <c r="B623" s="245"/>
      <c r="C623" s="245"/>
      <c r="D623" s="16"/>
      <c r="E623" s="17"/>
      <c r="F623" s="18"/>
      <c r="G623" s="16"/>
      <c r="H623" s="16"/>
      <c r="I623" s="20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s="4" customFormat="1" ht="15.75" customHeight="1">
      <c r="A624" s="22" t="s">
        <v>970</v>
      </c>
      <c r="B624" s="236" t="s">
        <v>971</v>
      </c>
      <c r="C624" s="237">
        <v>215</v>
      </c>
      <c r="D624" s="25"/>
      <c r="E624" s="26"/>
      <c r="F624" s="27"/>
      <c r="G624" s="25"/>
      <c r="H624" s="28"/>
      <c r="I624" s="28"/>
    </row>
    <row r="625" spans="1:10" s="4" customFormat="1" ht="15.75" customHeight="1">
      <c r="A625" s="22" t="s">
        <v>972</v>
      </c>
      <c r="B625" s="236" t="s">
        <v>973</v>
      </c>
      <c r="C625" s="237">
        <v>215</v>
      </c>
      <c r="D625" s="25"/>
      <c r="E625" s="26"/>
      <c r="F625" s="27"/>
      <c r="G625" s="25"/>
      <c r="H625" s="28"/>
      <c r="I625" s="28"/>
    </row>
    <row r="626" spans="1:10" s="4" customFormat="1" ht="15.75">
      <c r="A626" s="22" t="s">
        <v>974</v>
      </c>
      <c r="B626" s="236" t="s">
        <v>975</v>
      </c>
      <c r="C626" s="237">
        <v>35</v>
      </c>
      <c r="D626" s="28"/>
      <c r="E626" s="28"/>
      <c r="F626" s="28"/>
      <c r="G626" s="28"/>
      <c r="H626" s="28"/>
      <c r="I626" s="28"/>
      <c r="J626" s="28"/>
    </row>
    <row r="627" spans="1:10" s="4" customFormat="1" ht="16.5" thickBot="1">
      <c r="A627" s="30" t="s">
        <v>976</v>
      </c>
      <c r="B627" s="238" t="s">
        <v>977</v>
      </c>
      <c r="C627" s="239">
        <v>35</v>
      </c>
      <c r="D627" s="28"/>
      <c r="E627" s="28"/>
      <c r="F627" s="28"/>
      <c r="G627" s="28"/>
      <c r="H627" s="28"/>
      <c r="I627" s="28"/>
      <c r="J627" s="28"/>
    </row>
    <row r="628" spans="1:10" s="4" customFormat="1" ht="15.75" customHeight="1">
      <c r="A628" s="46" t="s">
        <v>983</v>
      </c>
      <c r="B628" s="215" t="s">
        <v>7</v>
      </c>
      <c r="C628" s="216">
        <v>1000</v>
      </c>
      <c r="D628" s="25"/>
      <c r="E628" s="26"/>
      <c r="F628" s="27"/>
      <c r="G628" s="25"/>
      <c r="H628" s="28"/>
      <c r="I628" s="28"/>
    </row>
    <row r="629" spans="1:10" s="4" customFormat="1" ht="15.75" customHeight="1">
      <c r="A629" s="22" t="s">
        <v>984</v>
      </c>
      <c r="B629" s="81" t="s">
        <v>9</v>
      </c>
      <c r="C629" s="24">
        <v>1000</v>
      </c>
      <c r="D629" s="25"/>
      <c r="E629" s="26"/>
      <c r="F629" s="27"/>
      <c r="G629" s="25"/>
      <c r="H629" s="28"/>
      <c r="I629" s="28"/>
    </row>
    <row r="630" spans="1:10" s="4" customFormat="1" ht="16.5" customHeight="1">
      <c r="A630" s="22" t="s">
        <v>985</v>
      </c>
      <c r="B630" s="81" t="s">
        <v>11</v>
      </c>
      <c r="C630" s="24">
        <v>850</v>
      </c>
      <c r="D630" s="28"/>
      <c r="E630" s="28"/>
      <c r="F630" s="28"/>
      <c r="G630" s="28"/>
      <c r="H630" s="28"/>
      <c r="I630" s="28"/>
      <c r="J630" s="28"/>
    </row>
    <row r="631" spans="1:10" s="4" customFormat="1" ht="15.75" customHeight="1">
      <c r="A631" s="22" t="s">
        <v>986</v>
      </c>
      <c r="B631" s="81" t="s">
        <v>13</v>
      </c>
      <c r="C631" s="24">
        <v>850</v>
      </c>
      <c r="D631" s="25"/>
      <c r="E631" s="26"/>
      <c r="F631" s="27"/>
      <c r="G631" s="25"/>
      <c r="H631" s="28"/>
      <c r="I631" s="28"/>
    </row>
    <row r="632" spans="1:10" s="4" customFormat="1" ht="15.75">
      <c r="A632" s="22" t="s">
        <v>987</v>
      </c>
      <c r="B632" s="29" t="s">
        <v>15</v>
      </c>
      <c r="C632" s="24">
        <v>750</v>
      </c>
      <c r="D632" s="28"/>
      <c r="E632" s="28"/>
      <c r="F632" s="28"/>
      <c r="G632" s="28"/>
      <c r="H632" s="28"/>
      <c r="I632" s="28"/>
      <c r="J632" s="28"/>
    </row>
    <row r="633" spans="1:10" s="4" customFormat="1" ht="16.5" thickBot="1">
      <c r="A633" s="30" t="s">
        <v>988</v>
      </c>
      <c r="B633" s="31" t="s">
        <v>17</v>
      </c>
      <c r="C633" s="32">
        <v>600</v>
      </c>
      <c r="D633" s="28"/>
      <c r="E633" s="28"/>
      <c r="F633" s="28"/>
      <c r="G633" s="28"/>
      <c r="H633" s="28"/>
      <c r="I633" s="28"/>
      <c r="J633" s="28"/>
    </row>
    <row r="635" spans="1:10" ht="15.75">
      <c r="A635" s="146" t="s">
        <v>956</v>
      </c>
      <c r="B635" s="12" t="s">
        <v>962</v>
      </c>
      <c r="C635" s="232"/>
    </row>
    <row r="636" spans="1:10" ht="16.5" thickBot="1">
      <c r="A636" s="233"/>
      <c r="B636" s="3"/>
      <c r="C636" s="136"/>
    </row>
    <row r="637" spans="1:10">
      <c r="A637" s="251" t="s">
        <v>327</v>
      </c>
      <c r="B637" s="253" t="s">
        <v>4</v>
      </c>
      <c r="C637" s="240" t="s">
        <v>5</v>
      </c>
    </row>
    <row r="638" spans="1:10" ht="15.75" thickBot="1">
      <c r="A638" s="252"/>
      <c r="B638" s="254"/>
      <c r="C638" s="241"/>
    </row>
    <row r="639" spans="1:10" ht="15.75">
      <c r="A639" s="68" t="s">
        <v>963</v>
      </c>
      <c r="B639" s="29" t="s">
        <v>964</v>
      </c>
      <c r="C639" s="69">
        <v>150</v>
      </c>
    </row>
    <row r="640" spans="1:10" ht="15.75">
      <c r="A640" s="68" t="s">
        <v>965</v>
      </c>
      <c r="B640" s="29" t="s">
        <v>966</v>
      </c>
      <c r="C640" s="69">
        <v>200</v>
      </c>
    </row>
    <row r="641" spans="1:54" ht="16.5" thickBot="1">
      <c r="A641" s="148" t="s">
        <v>967</v>
      </c>
      <c r="B641" s="234" t="s">
        <v>968</v>
      </c>
      <c r="C641" s="235">
        <v>150</v>
      </c>
    </row>
    <row r="642" spans="1:54" ht="12.75">
      <c r="D642" s="21"/>
    </row>
    <row r="643" spans="1:54" s="3" customFormat="1" ht="15.75">
      <c r="A643" s="11" t="s">
        <v>940</v>
      </c>
      <c r="B643" s="12" t="s">
        <v>941</v>
      </c>
      <c r="D643" s="1"/>
      <c r="E643" s="10"/>
      <c r="F643" s="13"/>
      <c r="G643" s="1"/>
      <c r="H643" s="14"/>
      <c r="I643" s="15"/>
    </row>
    <row r="644" spans="1:54" s="3" customFormat="1" ht="16.5" thickBot="1">
      <c r="A644" s="11"/>
      <c r="B644" s="12"/>
      <c r="D644" s="1"/>
      <c r="E644" s="10"/>
      <c r="F644" s="13"/>
      <c r="G644" s="1"/>
      <c r="H644" s="14"/>
      <c r="I644" s="15"/>
    </row>
    <row r="645" spans="1:54" ht="16.5" customHeight="1">
      <c r="A645" s="242" t="s">
        <v>3</v>
      </c>
      <c r="B645" s="244" t="s">
        <v>4</v>
      </c>
      <c r="C645" s="246" t="s">
        <v>5</v>
      </c>
      <c r="D645" s="16"/>
      <c r="E645" s="17"/>
      <c r="F645" s="18"/>
      <c r="G645" s="16"/>
      <c r="H645" s="19"/>
      <c r="I645" s="20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54" ht="16.5" customHeight="1" thickBot="1">
      <c r="A646" s="243"/>
      <c r="B646" s="245"/>
      <c r="C646" s="245"/>
      <c r="D646" s="16"/>
      <c r="E646" s="17"/>
      <c r="F646" s="18"/>
      <c r="G646" s="16"/>
      <c r="H646" s="16"/>
      <c r="I646" s="20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54" s="4" customFormat="1" ht="15.75" customHeight="1">
      <c r="A647" s="22" t="s">
        <v>942</v>
      </c>
      <c r="B647" s="23" t="s">
        <v>943</v>
      </c>
      <c r="C647" s="77">
        <v>5</v>
      </c>
      <c r="D647" s="25"/>
      <c r="E647" s="26"/>
      <c r="F647" s="27"/>
      <c r="G647" s="25"/>
      <c r="H647" s="28"/>
      <c r="I647" s="28"/>
    </row>
    <row r="648" spans="1:54" s="4" customFormat="1" ht="16.5" thickBot="1">
      <c r="A648" s="30" t="s">
        <v>944</v>
      </c>
      <c r="B648" s="78" t="s">
        <v>945</v>
      </c>
      <c r="C648" s="79">
        <v>10</v>
      </c>
      <c r="D648" s="25"/>
      <c r="E648" s="26"/>
      <c r="F648" s="27"/>
      <c r="G648" s="25"/>
      <c r="H648" s="28"/>
      <c r="I648" s="28"/>
    </row>
    <row r="649" spans="1:54" s="10" customFormat="1" ht="12.75">
      <c r="A649" s="21"/>
      <c r="B649" s="21"/>
      <c r="C649" s="21"/>
      <c r="D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</row>
  </sheetData>
  <mergeCells count="82">
    <mergeCell ref="A5:A6"/>
    <mergeCell ref="B5:B6"/>
    <mergeCell ref="C5:C6"/>
    <mergeCell ref="A16:A17"/>
    <mergeCell ref="B16:B17"/>
    <mergeCell ref="C16:C17"/>
    <mergeCell ref="A27:A28"/>
    <mergeCell ref="B27:B28"/>
    <mergeCell ref="C27:C28"/>
    <mergeCell ref="A38:A39"/>
    <mergeCell ref="B38:B39"/>
    <mergeCell ref="C38:C39"/>
    <mergeCell ref="A97:A98"/>
    <mergeCell ref="B97:B98"/>
    <mergeCell ref="C97:C98"/>
    <mergeCell ref="A108:A109"/>
    <mergeCell ref="B108:B109"/>
    <mergeCell ref="C108:C109"/>
    <mergeCell ref="A119:A120"/>
    <mergeCell ref="B119:B120"/>
    <mergeCell ref="C119:C120"/>
    <mergeCell ref="A130:A131"/>
    <mergeCell ref="B130:B131"/>
    <mergeCell ref="C130:C131"/>
    <mergeCell ref="A138:A139"/>
    <mergeCell ref="B138:B139"/>
    <mergeCell ref="C138:C139"/>
    <mergeCell ref="A155:A156"/>
    <mergeCell ref="B155:B156"/>
    <mergeCell ref="C155:C156"/>
    <mergeCell ref="A181:A182"/>
    <mergeCell ref="B181:B182"/>
    <mergeCell ref="C181:C182"/>
    <mergeCell ref="A205:A206"/>
    <mergeCell ref="B205:B206"/>
    <mergeCell ref="C205:C206"/>
    <mergeCell ref="B227:C227"/>
    <mergeCell ref="A247:A248"/>
    <mergeCell ref="B247:B248"/>
    <mergeCell ref="C247:C248"/>
    <mergeCell ref="A306:A307"/>
    <mergeCell ref="B306:B307"/>
    <mergeCell ref="C306:C307"/>
    <mergeCell ref="B308:C308"/>
    <mergeCell ref="B322:C322"/>
    <mergeCell ref="B339:C339"/>
    <mergeCell ref="B352:C352"/>
    <mergeCell ref="A374:A375"/>
    <mergeCell ref="B374:B375"/>
    <mergeCell ref="C374:C375"/>
    <mergeCell ref="A385:A386"/>
    <mergeCell ref="B385:B386"/>
    <mergeCell ref="C385:C386"/>
    <mergeCell ref="A460:A461"/>
    <mergeCell ref="B460:B461"/>
    <mergeCell ref="C460:C461"/>
    <mergeCell ref="A598:C598"/>
    <mergeCell ref="A512:A513"/>
    <mergeCell ref="B512:B513"/>
    <mergeCell ref="C512:C513"/>
    <mergeCell ref="A554:A555"/>
    <mergeCell ref="B554:B555"/>
    <mergeCell ref="C554:C555"/>
    <mergeCell ref="A573:A574"/>
    <mergeCell ref="B573:B574"/>
    <mergeCell ref="C573:C574"/>
    <mergeCell ref="A590:C590"/>
    <mergeCell ref="A591:C591"/>
    <mergeCell ref="A645:A646"/>
    <mergeCell ref="B645:B646"/>
    <mergeCell ref="C645:C646"/>
    <mergeCell ref="A637:A638"/>
    <mergeCell ref="B637:B638"/>
    <mergeCell ref="C637:C638"/>
    <mergeCell ref="A622:A623"/>
    <mergeCell ref="B622:B623"/>
    <mergeCell ref="C622:C623"/>
    <mergeCell ref="A599:C599"/>
    <mergeCell ref="A602:C602"/>
    <mergeCell ref="A609:A610"/>
    <mergeCell ref="B609:B610"/>
    <mergeCell ref="C609:C610"/>
  </mergeCells>
  <pageMargins left="0.59055118110236227" right="0.19685039370078741" top="0.59055118110236227" bottom="0.31496062992125984" header="0.15748031496062992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КДЦ2020</vt:lpstr>
      <vt:lpstr>КДЦ2020!Область_печати</vt:lpstr>
      <vt:lpstr>Содержание!Область_печати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2019-12-11T09:48:49Z</dcterms:created>
  <dcterms:modified xsi:type="dcterms:W3CDTF">2020-02-28T09:25:16Z</dcterms:modified>
</cp:coreProperties>
</file>