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30" windowWidth="9090" windowHeight="4935" activeTab="1"/>
  </bookViews>
  <sheets>
    <sheet name="Содержание" sheetId="12" r:id="rId1"/>
    <sheet name="отделения" sheetId="10" r:id="rId2"/>
  </sheets>
  <definedNames>
    <definedName name="_xlnm.Print_Area" localSheetId="1">отделения!$A$1:$C$558</definedName>
    <definedName name="_xlnm.Print_Area" localSheetId="0">Содержание!$A$1:$B$42</definedName>
  </definedNames>
  <calcPr calcId="145621"/>
  <fileRecoveryPr autoRecover="0"/>
</workbook>
</file>

<file path=xl/calcChain.xml><?xml version="1.0" encoding="utf-8"?>
<calcChain xmlns="http://schemas.openxmlformats.org/spreadsheetml/2006/main">
  <c r="B36" i="12" l="1"/>
  <c r="B35" i="12" l="1"/>
  <c r="B34" i="12"/>
  <c r="B33" i="12" l="1"/>
  <c r="B32" i="12"/>
  <c r="B31" i="12"/>
  <c r="B30" i="12"/>
  <c r="B29" i="12"/>
  <c r="B28" i="12"/>
  <c r="B27" i="12" l="1"/>
  <c r="B26" i="12"/>
  <c r="B25" i="12"/>
  <c r="B24" i="12"/>
  <c r="B23" i="12" l="1"/>
  <c r="B22" i="12"/>
  <c r="B21" i="12"/>
  <c r="B20" i="12"/>
  <c r="B19" i="12"/>
  <c r="B18" i="12"/>
  <c r="B17" i="12"/>
  <c r="B16" i="12"/>
  <c r="B15" i="12"/>
  <c r="B14" i="12"/>
  <c r="B13" i="12"/>
  <c r="C429" i="10" l="1"/>
</calcChain>
</file>

<file path=xl/sharedStrings.xml><?xml version="1.0" encoding="utf-8"?>
<sst xmlns="http://schemas.openxmlformats.org/spreadsheetml/2006/main" count="1010" uniqueCount="833">
  <si>
    <t>Наименование услуги</t>
  </si>
  <si>
    <t>Содержание:</t>
  </si>
  <si>
    <t>Шифр</t>
  </si>
  <si>
    <t>Цена,
руб.</t>
  </si>
  <si>
    <t xml:space="preserve">Отделение </t>
  </si>
  <si>
    <t xml:space="preserve"> Шифр
услуги</t>
  </si>
  <si>
    <t>Процедурный кабинет</t>
  </si>
  <si>
    <t>Раздел  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</si>
  <si>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</si>
  <si>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</si>
  <si>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</si>
  <si>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</si>
  <si>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</si>
  <si>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</si>
  <si>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</si>
  <si>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</si>
  <si>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</si>
  <si>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</si>
  <si>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</si>
  <si>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</si>
  <si>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</si>
  <si>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</si>
  <si>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КОНСУЛЬТАТИВНО-ДИАГНОСТИЧЕСКИЙ ЦЕНТР</t>
  </si>
  <si>
    <t>(г.Челябинск, ул.Островского, 81)</t>
  </si>
  <si>
    <t>Хирургический кабинет</t>
  </si>
  <si>
    <t>Оториноларингологический кабинет</t>
  </si>
  <si>
    <t>Гастроэнтерологический кабинет</t>
  </si>
  <si>
    <t>Урологический кабинет</t>
  </si>
  <si>
    <t>Гинекологический кабинет</t>
  </si>
  <si>
    <t>Неврологический кабинет</t>
  </si>
  <si>
    <t>Кардиологический кабинет</t>
  </si>
  <si>
    <t>Пульмонологический центр</t>
  </si>
  <si>
    <t>Отделение функциональной диагностики</t>
  </si>
  <si>
    <t>Эндоскопическое отделение</t>
  </si>
  <si>
    <t>Отделение лучевой диагностики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</si>
  <si>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</si>
  <si>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</si>
  <si>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высшей квалификац.категории, зав.отделением (повторный)</t>
  </si>
  <si>
    <t>Консультативный прием врача доцента, к.м.н., д.м.н. (повторный)</t>
  </si>
  <si>
    <t>Консультативный прием врача (первичный)</t>
  </si>
  <si>
    <t>Консультативный прием врача (повторный)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</si>
  <si>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</si>
  <si>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</si>
  <si>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</si>
  <si>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</si>
  <si>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</si>
  <si>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</si>
  <si>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</si>
  <si>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</si>
  <si>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</si>
  <si>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</si>
  <si>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</si>
  <si>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</si>
  <si>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</si>
  <si>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</si>
  <si>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</si>
  <si>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</si>
  <si>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</si>
  <si>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</si>
  <si>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</si>
  <si>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</si>
  <si>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</si>
  <si>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</si>
  <si>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</si>
  <si>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</si>
  <si>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</si>
  <si>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</si>
  <si>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</si>
  <si>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</si>
  <si>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</si>
  <si>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</si>
  <si>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</si>
  <si>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</si>
  <si>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</si>
  <si>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</si>
  <si>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</si>
  <si>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</si>
  <si>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5.7.1</t>
  </si>
  <si>
    <t>5.7.2</t>
  </si>
  <si>
    <t>5.7.3</t>
  </si>
  <si>
    <t>5.7.4</t>
  </si>
  <si>
    <t>5.7.5</t>
  </si>
  <si>
    <t>5.7.6</t>
  </si>
  <si>
    <t>5.8.1</t>
  </si>
  <si>
    <t>5.8.2</t>
  </si>
  <si>
    <t>5.8.3</t>
  </si>
  <si>
    <t>Консультативный прием врач-пульмонолог, ДМН (первичный)</t>
  </si>
  <si>
    <t>Консультативный прием врач-пульмонолог, ДМН (повторный)</t>
  </si>
  <si>
    <t>Консультативный прием врач-пульмонолог, доцент КМН (первичный)</t>
  </si>
  <si>
    <t>Консультативный прием врач-пульмонолог, доцент КМН (повторный)</t>
  </si>
  <si>
    <t>Консультативный прием врач-пульмонолог (первичный)</t>
  </si>
  <si>
    <t>Консультативный прием врач-пульмонолог (повторный)</t>
  </si>
  <si>
    <t>Бодиплетизмография</t>
  </si>
  <si>
    <t>Спирография</t>
  </si>
  <si>
    <t>5.9.1</t>
  </si>
  <si>
    <t>5.9.2</t>
  </si>
  <si>
    <t>5.9.3</t>
  </si>
  <si>
    <t>5.9.4</t>
  </si>
  <si>
    <t>5.9.5</t>
  </si>
  <si>
    <t>5.9.6</t>
  </si>
  <si>
    <t>Внутривенная инъекция</t>
  </si>
  <si>
    <t>Внутримышечная инъекция</t>
  </si>
  <si>
    <t>5.10.1</t>
  </si>
  <si>
    <t>5.10.2</t>
  </si>
  <si>
    <t>5.10.3</t>
  </si>
  <si>
    <t>5.10.4</t>
  </si>
  <si>
    <t>5.10.5</t>
  </si>
  <si>
    <t>5.10.6</t>
  </si>
  <si>
    <t>5.10.7</t>
  </si>
  <si>
    <t>5.10.8</t>
  </si>
  <si>
    <t>5.10.9</t>
  </si>
  <si>
    <t>5.10.10</t>
  </si>
  <si>
    <t>5.9.7</t>
  </si>
  <si>
    <t>5.9.8</t>
  </si>
  <si>
    <t>5.9.9</t>
  </si>
  <si>
    <t>5.9.10</t>
  </si>
  <si>
    <t>5.9.11</t>
  </si>
  <si>
    <t>5.11.1</t>
  </si>
  <si>
    <t>5.11.2</t>
  </si>
  <si>
    <t>5.11.3</t>
  </si>
  <si>
    <t>5.11.4</t>
  </si>
  <si>
    <t>Ультразвуковые исследования:</t>
  </si>
  <si>
    <t>придаточных пазух носа</t>
  </si>
  <si>
    <t>Рентгеноденситометрия</t>
  </si>
  <si>
    <t>Маммография 1 молочной железы</t>
  </si>
  <si>
    <t>Ирригоскопия</t>
  </si>
  <si>
    <t>5.12.2.1</t>
  </si>
  <si>
    <t>5.12.2.2</t>
  </si>
  <si>
    <t>5.12.2.3</t>
  </si>
  <si>
    <t>5.12.2.4</t>
  </si>
  <si>
    <t>5.12.2.5</t>
  </si>
  <si>
    <t>5.12.2.6</t>
  </si>
  <si>
    <t>5.12.2.7</t>
  </si>
  <si>
    <t>5.12.2.8</t>
  </si>
  <si>
    <t>Клинические исследования</t>
  </si>
  <si>
    <t>Общий анализ мочи</t>
  </si>
  <si>
    <t>Лейкоформула</t>
  </si>
  <si>
    <t>Исследование отделяемого мочеполовых органов</t>
  </si>
  <si>
    <t>LE клетки</t>
  </si>
  <si>
    <t>Хлориды</t>
  </si>
  <si>
    <t>МНО</t>
  </si>
  <si>
    <t>Иммунологические исследования</t>
  </si>
  <si>
    <t>5.14.1.1</t>
  </si>
  <si>
    <t>5.14.1.2</t>
  </si>
  <si>
    <t>5.14.1.3</t>
  </si>
  <si>
    <t>5.14.1.4</t>
  </si>
  <si>
    <t>5.14.1.5</t>
  </si>
  <si>
    <t>5.14.1.6</t>
  </si>
  <si>
    <t>5.14.1.7</t>
  </si>
  <si>
    <t>5.14.1.8</t>
  </si>
  <si>
    <t>5.14.1.9</t>
  </si>
  <si>
    <t>5.14.2.1</t>
  </si>
  <si>
    <t>5.14.2.2</t>
  </si>
  <si>
    <t>5.14.2.3</t>
  </si>
  <si>
    <t>5.14.2.4</t>
  </si>
  <si>
    <t>5.14.2.5</t>
  </si>
  <si>
    <t>5.14.2.6</t>
  </si>
  <si>
    <t>5.14.2.7</t>
  </si>
  <si>
    <t>5.14.2.8</t>
  </si>
  <si>
    <t>5.14.2.9</t>
  </si>
  <si>
    <t>5.14.2.10</t>
  </si>
  <si>
    <t>5.14.2.11</t>
  </si>
  <si>
    <t>5.14.2.12</t>
  </si>
  <si>
    <t>5.14.2.13</t>
  </si>
  <si>
    <t>5.14.2.14</t>
  </si>
  <si>
    <t>5.14.3.1</t>
  </si>
  <si>
    <t>5.14.3.2</t>
  </si>
  <si>
    <t>5.14.3.3</t>
  </si>
  <si>
    <t>5.14.3.4</t>
  </si>
  <si>
    <t>5.14.3.5</t>
  </si>
  <si>
    <t>5.14.3.6</t>
  </si>
  <si>
    <t>5.14.3.7</t>
  </si>
  <si>
    <t>5.14.3.8</t>
  </si>
  <si>
    <t>5.14.3.9</t>
  </si>
  <si>
    <t>5.15</t>
  </si>
  <si>
    <t>5.15.1</t>
  </si>
  <si>
    <t>5.15.2</t>
  </si>
  <si>
    <t>5.15.3</t>
  </si>
  <si>
    <t>Отделение рент.компьют. и магнитно-резонансной томографии</t>
  </si>
  <si>
    <t xml:space="preserve"> Шифр услуги</t>
  </si>
  <si>
    <t>Мультиспиральная компьютерная томография (МСКТ):</t>
  </si>
  <si>
    <t>головного мозга</t>
  </si>
  <si>
    <t>височных костей</t>
  </si>
  <si>
    <t>лицевого черепа</t>
  </si>
  <si>
    <t>брюшной полости и забрюшинного пространства</t>
  </si>
  <si>
    <t>грудной клетки</t>
  </si>
  <si>
    <t>позвоночника (один отдел)</t>
  </si>
  <si>
    <t>костей и крупных суставов</t>
  </si>
  <si>
    <t>мягких тканей</t>
  </si>
  <si>
    <t>малого таза</t>
  </si>
  <si>
    <t>Мультиспиральная компьютерная томография с контрастным усилением (МСКТ с КУ):</t>
  </si>
  <si>
    <t>головного мозга с внутривенным введением (Ультравист)</t>
  </si>
  <si>
    <t>головного мозга с болюсным введением (Оптирей)</t>
  </si>
  <si>
    <t>ангиография</t>
  </si>
  <si>
    <t>ангиография грудной аорты и ее ветвей</t>
  </si>
  <si>
    <t>ангиография брюшной аорты и ее ветвей</t>
  </si>
  <si>
    <t>ангиография артерий нижних конечностей</t>
  </si>
  <si>
    <t>при тромбоэмболии легочной артерии (ТЭЛА)</t>
  </si>
  <si>
    <t>Магнитно-резонансная томография (МРТ):</t>
  </si>
  <si>
    <t>суставов</t>
  </si>
  <si>
    <t>холангиография</t>
  </si>
  <si>
    <t>плода</t>
  </si>
  <si>
    <t>Магнитно-резонансная томография с контрастным усилением (МРТ с КУ):</t>
  </si>
  <si>
    <t>Магнитно-резонансная-ангиография</t>
  </si>
  <si>
    <t>Магнитно-резонансная-миелография</t>
  </si>
  <si>
    <t>Магнитно-резонансная-урография</t>
  </si>
  <si>
    <t>Дубликат (копия) пленки с исследованием</t>
  </si>
  <si>
    <t>Запись исследования на диск CD-R</t>
  </si>
  <si>
    <t>Электрокардиограмма</t>
  </si>
  <si>
    <t>Электрокардиограмма с нагрузкой</t>
  </si>
  <si>
    <t>Медикаментозные ЭКГ пробы</t>
  </si>
  <si>
    <t>Холодовая ЭКГ проба</t>
  </si>
  <si>
    <t>Велоэргометрия</t>
  </si>
  <si>
    <t>Эхокардиография с доплеровским анализом</t>
  </si>
  <si>
    <t>Холтеровское мониторирование ЭКГ</t>
  </si>
  <si>
    <t xml:space="preserve">Холтеровское мониторирование ЭКГ и АД </t>
  </si>
  <si>
    <t xml:space="preserve">Холтеровское мониторирование АД </t>
  </si>
  <si>
    <t>Спирография с пробой</t>
  </si>
  <si>
    <t>Ультразвуковая доплерография (УЗДГ) с дуплексным сканированием:</t>
  </si>
  <si>
    <t>ветвей дуги аорты</t>
  </si>
  <si>
    <t>артерий верхних конечностей</t>
  </si>
  <si>
    <t>артерий нижних конечностей</t>
  </si>
  <si>
    <t>вен верхних конечностей</t>
  </si>
  <si>
    <t>вен нижних конечностей (глубоких) "оборудование фирмы GE"</t>
  </si>
  <si>
    <t xml:space="preserve">транскраниальных сосудов </t>
  </si>
  <si>
    <t>вен нижних конечностей (глубоких, поверхностных, коммуникантных) "оборудование фирмы GE"</t>
  </si>
  <si>
    <t>ветвей дуги аорты с целью исключения патологических сосудистых образований (гемангиомы и др.)</t>
  </si>
  <si>
    <t>Электроэргометрический тест на тредмиле</t>
  </si>
  <si>
    <t>5.10.11</t>
  </si>
  <si>
    <t>5.10.12.1</t>
  </si>
  <si>
    <t>5.10.12.2</t>
  </si>
  <si>
    <t>5.10.12.3</t>
  </si>
  <si>
    <t>5.10.12.4</t>
  </si>
  <si>
    <t>5.10.12.5</t>
  </si>
  <si>
    <t>5.10.12.6</t>
  </si>
  <si>
    <t>5.10.12.7</t>
  </si>
  <si>
    <t>5.10.12.8</t>
  </si>
  <si>
    <t>5.10.13</t>
  </si>
  <si>
    <t>Диагностическая гастроскопия</t>
  </si>
  <si>
    <t>Фибробронхоскопия</t>
  </si>
  <si>
    <t>Видеофибробронхоскопия</t>
  </si>
  <si>
    <t>Диагностическая колоноскопия</t>
  </si>
  <si>
    <t>УЗИ органов брюшной полости (печень,желчный пуз.,подж.железа,селезёнка)</t>
  </si>
  <si>
    <t xml:space="preserve">УЗИ печени и желчного пузыря </t>
  </si>
  <si>
    <t xml:space="preserve">УЗИ желчного пузыря с определением функции </t>
  </si>
  <si>
    <t xml:space="preserve">УЗИ почек </t>
  </si>
  <si>
    <t xml:space="preserve">УЗИ мочевого пузыря </t>
  </si>
  <si>
    <t xml:space="preserve">УЗИ предстат.железы и мочевого пузыря (комплексно) </t>
  </si>
  <si>
    <t xml:space="preserve">УЗИ молочных желез </t>
  </si>
  <si>
    <t xml:space="preserve">УЗИ щитовидной железы </t>
  </si>
  <si>
    <t>УЗИ органов брюшной полости и почек (комплексно)</t>
  </si>
  <si>
    <t xml:space="preserve">УЗИ органов малого таза </t>
  </si>
  <si>
    <t xml:space="preserve">УЗИ органов малого таза при беременности малого срока </t>
  </si>
  <si>
    <t xml:space="preserve">УЗИ органов малого таза при беременности большого срока с осмотром органов плода </t>
  </si>
  <si>
    <t xml:space="preserve">УЗИ печени, желчного пузыря и поджелудочной железы </t>
  </si>
  <si>
    <t>УЗИ мошонки</t>
  </si>
  <si>
    <t xml:space="preserve">УЗИ мягких тканей </t>
  </si>
  <si>
    <t xml:space="preserve">УЗИ лимфатических узлов </t>
  </si>
  <si>
    <t>УЗИ слюнных желез</t>
  </si>
  <si>
    <t xml:space="preserve">УЗИ мягких тканей опорно-двигательного аппарата </t>
  </si>
  <si>
    <t>вен нижних конечностей (глубоких)</t>
  </si>
  <si>
    <t>транскраниальный доплер</t>
  </si>
  <si>
    <t>вен нижних конечностей (глубоких, поверхностных, коммуникативных)</t>
  </si>
  <si>
    <t>ветвей дуги аорты с целью исключения паталогических сосудистых образований (гемангиомы и др.)</t>
  </si>
  <si>
    <t>Доплерография брюшного отдела аорты и подвздошных артерий</t>
  </si>
  <si>
    <t>Доплерография мезентериальных сосудов</t>
  </si>
  <si>
    <t>Доплерография нижней полой вены и подвздошно-бедренных сегментов</t>
  </si>
  <si>
    <t>Доплерография органных сосудов воротной, селезеночной и верхнебрыжечной вен (в компл. с осмотром органов пищеварения) + функциональное исследование</t>
  </si>
  <si>
    <t>Доплерография брюшного отдела аорты</t>
  </si>
  <si>
    <t xml:space="preserve">Доплерография почечных артерий, аорты в комплексе с осмотром почек и надпочечников </t>
  </si>
  <si>
    <t>5.12.1.1</t>
  </si>
  <si>
    <t>5.12.1.2</t>
  </si>
  <si>
    <t>5.12.1.3</t>
  </si>
  <si>
    <t>5.12.1.4</t>
  </si>
  <si>
    <t>5.12.1.5</t>
  </si>
  <si>
    <t>5.12.1.6</t>
  </si>
  <si>
    <t>5.12.1.7</t>
  </si>
  <si>
    <t>5.12.1.8</t>
  </si>
  <si>
    <t>5.12.1.9</t>
  </si>
  <si>
    <t>5.12.1.10</t>
  </si>
  <si>
    <t>5.12.1.11</t>
  </si>
  <si>
    <t>5.12.1.12</t>
  </si>
  <si>
    <t>5.12.1.13</t>
  </si>
  <si>
    <t>5.12.1.14</t>
  </si>
  <si>
    <t>5.12.1.15</t>
  </si>
  <si>
    <t>5.12.1.16</t>
  </si>
  <si>
    <t>5.12.1.17</t>
  </si>
  <si>
    <t>5.12.1.18</t>
  </si>
  <si>
    <t>5.12.1.19</t>
  </si>
  <si>
    <t>Трансректальное ультразвуковое исследование предстательной железы (ТРУЗИ)</t>
  </si>
  <si>
    <t>5.12.3</t>
  </si>
  <si>
    <t>5.12.4</t>
  </si>
  <si>
    <t>5.12.5</t>
  </si>
  <si>
    <t>5.12.6</t>
  </si>
  <si>
    <t>5.12.7</t>
  </si>
  <si>
    <t>5.12.8</t>
  </si>
  <si>
    <t>5.12.9</t>
  </si>
  <si>
    <t>5.12.10</t>
  </si>
  <si>
    <t>5.14.4.1</t>
  </si>
  <si>
    <t>5.14.4.2</t>
  </si>
  <si>
    <t>5.14.4.3</t>
  </si>
  <si>
    <t>5.14.4.4</t>
  </si>
  <si>
    <t>5.14.4.5</t>
  </si>
  <si>
    <t>5.14.4.6</t>
  </si>
  <si>
    <t>5.14.5.1</t>
  </si>
  <si>
    <t>5.14.5.2</t>
  </si>
  <si>
    <t>5.14.5.3</t>
  </si>
  <si>
    <t>5.14.6.1</t>
  </si>
  <si>
    <t>5.14.7.1</t>
  </si>
  <si>
    <t>Забор крови из вены</t>
  </si>
  <si>
    <t xml:space="preserve">Электроэнцефалография (ЭЭГ) с компьютерной обработкой </t>
  </si>
  <si>
    <t>Кабинет ультразвуковых исследований (УЗИ)</t>
  </si>
  <si>
    <t>Предрейсовый осмотр 1 час</t>
  </si>
  <si>
    <t xml:space="preserve"> </t>
  </si>
  <si>
    <t>ГБУЗ "Областная клиническая больница № 3"</t>
  </si>
  <si>
    <t>Лаборатория клинико-диагностическая</t>
  </si>
  <si>
    <t xml:space="preserve"> Биохимические исследования</t>
  </si>
  <si>
    <t>Креатинин (CREJ2)</t>
  </si>
  <si>
    <t>Мочевина (UREL2)</t>
  </si>
  <si>
    <t>Билирубин общий (BILTS)</t>
  </si>
  <si>
    <t>Железо неорганическое(IRON2)</t>
  </si>
  <si>
    <t>Холестерин (CHOL2)</t>
  </si>
  <si>
    <t>Холестерин альфа-липопротеидов (HDLC3)</t>
  </si>
  <si>
    <t>Триглицериды (TRIGL)</t>
  </si>
  <si>
    <t>Глюкоза (GLUC3)</t>
  </si>
  <si>
    <t>Глюкоза (капиллярная)</t>
  </si>
  <si>
    <t>АСТ (ASTL)</t>
  </si>
  <si>
    <t>АЛТ (ALTL)</t>
  </si>
  <si>
    <t>Альфа-амилаза (AMYL2)</t>
  </si>
  <si>
    <t>Щелочная фосфатаза (ALP2L)</t>
  </si>
  <si>
    <t>КФК (CKL)</t>
  </si>
  <si>
    <t>ЛДГ (LDHI2)</t>
  </si>
  <si>
    <t>Белковые фракции</t>
  </si>
  <si>
    <t>Электролиты (K-D, Na-D)</t>
  </si>
  <si>
    <t>Прокальцитонин (PCT0)</t>
  </si>
  <si>
    <t>Мочевая кислота (UA2)</t>
  </si>
  <si>
    <t>Са - общий</t>
  </si>
  <si>
    <t>Общий белок (TP2)</t>
  </si>
  <si>
    <t>Проба Реберга</t>
  </si>
  <si>
    <t>КФК-МВ (CKMBL)</t>
  </si>
  <si>
    <t>γ-ГТФ (GGTI2)</t>
  </si>
  <si>
    <t>Ферритин</t>
  </si>
  <si>
    <t>Фосфор</t>
  </si>
  <si>
    <t>С-реактивный белок ( CRPL2)</t>
  </si>
  <si>
    <t>Липаза (LIPC)</t>
  </si>
  <si>
    <t>Лактат</t>
  </si>
  <si>
    <t>Гликгемоглобин (HB H2)</t>
  </si>
  <si>
    <t>Микроальбумин (ALBU2)</t>
  </si>
  <si>
    <t>Магний</t>
  </si>
  <si>
    <t>Альбумин (ALB2)</t>
  </si>
  <si>
    <t>Тропонин  (TNT STAT)</t>
  </si>
  <si>
    <t>ОЖСС (UIBC)</t>
  </si>
  <si>
    <t>С-пептид (C-PEPTID)</t>
  </si>
  <si>
    <t>ЛПНП (LDL C)</t>
  </si>
  <si>
    <t>Биохимический анализ крови</t>
  </si>
  <si>
    <t>Липидограмма</t>
  </si>
  <si>
    <t>Кальций ионизированный</t>
  </si>
  <si>
    <t>Кортизол (CORT)</t>
  </si>
  <si>
    <t>Прогестерон (PROGESTERONE)</t>
  </si>
  <si>
    <t>Тестостерон (TESTOSTERONE)</t>
  </si>
  <si>
    <t>Пролактин (PRL1)</t>
  </si>
  <si>
    <t>ЛГ (Лютеинизирующий гормон)</t>
  </si>
  <si>
    <t>ФСГ (Фолликулостимулирующий гормон)</t>
  </si>
  <si>
    <t>ХГЧ (Хорионический гонадотропин человека)</t>
  </si>
  <si>
    <t>ИРИ (Инсулин)</t>
  </si>
  <si>
    <t>Эстрадиол (Estradiol II)</t>
  </si>
  <si>
    <t>Тироксин свободный T4 (FT4)</t>
  </si>
  <si>
    <t>ТТГ (TSH)</t>
  </si>
  <si>
    <t>Трийодтиронин (T3)</t>
  </si>
  <si>
    <t>Антитела к ТПО (ANTI TPO)</t>
  </si>
  <si>
    <t>Антитела к ТГ (ANTI TG)</t>
  </si>
  <si>
    <t>Билирубин прямой (BIL-D)</t>
  </si>
  <si>
    <t>ДГЭАс</t>
  </si>
  <si>
    <t>Центрифугирование крови</t>
  </si>
  <si>
    <t>Витамин В12</t>
  </si>
  <si>
    <t>Фолиевая кислота</t>
  </si>
  <si>
    <t>Тест с пищевой нагрузкой</t>
  </si>
  <si>
    <t>Тест толерантности к глюкозе</t>
  </si>
  <si>
    <t>Гликемический профиль</t>
  </si>
  <si>
    <t>Тест толерантности к глюкозе (венозная кровь)</t>
  </si>
  <si>
    <t>Клинический анализ крови ("тройка") + забор крови</t>
  </si>
  <si>
    <t>Общий  анализ крови на анализаторе (без лейкоформулы и СОЭ)</t>
  </si>
  <si>
    <t xml:space="preserve">Группа крови, резус-фактор, антитела неполные </t>
  </si>
  <si>
    <t>Моча по Нечипоренко</t>
  </si>
  <si>
    <t>Моча по Зимницкому</t>
  </si>
  <si>
    <t>Моча на белок Бенс-Джонса</t>
  </si>
  <si>
    <t>Моча на уробилин</t>
  </si>
  <si>
    <t>Моча на ацетон</t>
  </si>
  <si>
    <t>Моча на глюкозу</t>
  </si>
  <si>
    <t>Свертываемость крови</t>
  </si>
  <si>
    <t>Длительность кровотечения</t>
  </si>
  <si>
    <t>Исследование костного мозга</t>
  </si>
  <si>
    <t>Исследование мокроты</t>
  </si>
  <si>
    <t>Исследование плевральной жидкости</t>
  </si>
  <si>
    <t>Исследование желчи</t>
  </si>
  <si>
    <t>Исследование желудочного сока</t>
  </si>
  <si>
    <t>Исследование кала на яйца глист</t>
  </si>
  <si>
    <t>Кал на копрограмму</t>
  </si>
  <si>
    <t>Кал на скрытую кровь</t>
  </si>
  <si>
    <t>Соскоб на энтеробиоз</t>
  </si>
  <si>
    <t>Исследование сока простаты</t>
  </si>
  <si>
    <t>Исследование спиномозговой жидкости</t>
  </si>
  <si>
    <t>Сперматограмма</t>
  </si>
  <si>
    <t>Цитологическое исследование (гинекологическое) профосмотр</t>
  </si>
  <si>
    <t>Цитологическое исследование (гинекологическое) диагностическое</t>
  </si>
  <si>
    <t>Ретикулоциты</t>
  </si>
  <si>
    <t>Цитологическое исследование пункционное</t>
  </si>
  <si>
    <t>Цитологическое исследование (эндоскопическое)</t>
  </si>
  <si>
    <t>Исследование на малярию</t>
  </si>
  <si>
    <t>Исследование кала на простейшие</t>
  </si>
  <si>
    <t>Фенотипирование</t>
  </si>
  <si>
    <t>Мазок из носа на эозинофилы</t>
  </si>
  <si>
    <t>Демодекс</t>
  </si>
  <si>
    <t>Мокрота на КУМ</t>
  </si>
  <si>
    <t>Антитела по АВО</t>
  </si>
  <si>
    <t>Комплекс исследований кала (по договорам мед.проф.осмотров)</t>
  </si>
  <si>
    <t>Жидкостная цитология</t>
  </si>
  <si>
    <t>СОЭ</t>
  </si>
  <si>
    <t>Производственный смыв на гельминты</t>
  </si>
  <si>
    <t>Цитологическое исследование (операционное)</t>
  </si>
  <si>
    <t>Цитологическое исследование (эксфолиативное)</t>
  </si>
  <si>
    <t>Прямая проба Кумбса</t>
  </si>
  <si>
    <t>Общий анализ крови на анализаторе (с лейкоформулой и СОЭ)</t>
  </si>
  <si>
    <t>ЦМВ-IgМ (цитомегаловирус)</t>
  </si>
  <si>
    <t>ЦМВ-IgG (цитомегаловирус)</t>
  </si>
  <si>
    <t>Иммуноглобулины А, М, G (JgA, M, G)</t>
  </si>
  <si>
    <t>Антистрептолизин “О” (ASO)</t>
  </si>
  <si>
    <t>ВПГ-1,2-IgМ (вирус простого герпеса)</t>
  </si>
  <si>
    <t>ВПГ-1,2-IgG (вирус простого герпеса)</t>
  </si>
  <si>
    <t>Ревматоидный фактор (RF II)</t>
  </si>
  <si>
    <t>Антитела к Helicobacter pylori</t>
  </si>
  <si>
    <t>Определение  ЦИК</t>
  </si>
  <si>
    <t>Рубелла - IgG (Краснуха IgG)</t>
  </si>
  <si>
    <t>НСТ тест (спонтанный, индуцированный)</t>
  </si>
  <si>
    <t>Токсоплазма IgМ</t>
  </si>
  <si>
    <t>Токсоплазма IgG</t>
  </si>
  <si>
    <t>Иммунограмма (НСТ-тест,определение ЦИК, иммуноглобулины A, M,G)</t>
  </si>
  <si>
    <t>Иммуноглобулин Е общий (JgE)</t>
  </si>
  <si>
    <t>Антитела к ДНК</t>
  </si>
  <si>
    <t>Альфа - фетопротеин АФП</t>
  </si>
  <si>
    <t>ПСА общий (PSA)</t>
  </si>
  <si>
    <t>РЭА  (Раково-эмбриональный антиген)</t>
  </si>
  <si>
    <t>СА-125</t>
  </si>
  <si>
    <t>СА-15.3</t>
  </si>
  <si>
    <t>СА-19.9</t>
  </si>
  <si>
    <t>Антитела к циклическому цитрулиновому пептиду (Анти ЦЦП)</t>
  </si>
  <si>
    <t>Антитела к кардиолипину</t>
  </si>
  <si>
    <t>Антинуклеарные антитела  (АНА)</t>
  </si>
  <si>
    <t>Антитела в β2-гликопротеину</t>
  </si>
  <si>
    <t xml:space="preserve">Сифилис </t>
  </si>
  <si>
    <t>HBs-антиген (Гепатит В)</t>
  </si>
  <si>
    <t>Анти-ВГС (Гепатит С)</t>
  </si>
  <si>
    <t>ПСА свободный</t>
  </si>
  <si>
    <t>ВИЧ - 1, 2 (аг., ат)</t>
  </si>
  <si>
    <t>HE 4</t>
  </si>
  <si>
    <t>Отделение гемостаза лаборатории</t>
  </si>
  <si>
    <t>Протромбиновое время по Квику</t>
  </si>
  <si>
    <t>Тромбиновое время</t>
  </si>
  <si>
    <t>Фибриноген</t>
  </si>
  <si>
    <t>РФМК</t>
  </si>
  <si>
    <t>Антитромбин III</t>
  </si>
  <si>
    <t>АЧТВ</t>
  </si>
  <si>
    <t>Д - димер</t>
  </si>
  <si>
    <t>Коагулограмма (протромбиновое время, тромбиновое время, фибриноген, АЧТВ)</t>
  </si>
  <si>
    <t>Плазминоген</t>
  </si>
  <si>
    <r>
      <t xml:space="preserve">Антиплазмин - </t>
    </r>
    <r>
      <rPr>
        <sz val="12"/>
        <rFont val="Arial Cyr"/>
        <charset val="204"/>
      </rPr>
      <t>α</t>
    </r>
    <r>
      <rPr>
        <sz val="12"/>
        <rFont val="Times New Roman"/>
        <family val="1"/>
        <charset val="204"/>
      </rPr>
      <t>2</t>
    </r>
  </si>
  <si>
    <t>Этаноловая проба</t>
  </si>
  <si>
    <t>Волчаночный антикоагулянт (скрининг, подтверждающий)</t>
  </si>
  <si>
    <t>5.15.1.1</t>
  </si>
  <si>
    <t>5.15.1.2</t>
  </si>
  <si>
    <t>5.15.1.3</t>
  </si>
  <si>
    <t>5.15.1.4</t>
  </si>
  <si>
    <t>5.15.1.5</t>
  </si>
  <si>
    <t>5.15.1.6</t>
  </si>
  <si>
    <t>5.15.1.7</t>
  </si>
  <si>
    <t>5.15.1.8</t>
  </si>
  <si>
    <t>5.15.1.9</t>
  </si>
  <si>
    <t>5.15.1.10</t>
  </si>
  <si>
    <t>5.15.1.11</t>
  </si>
  <si>
    <t>5.15.1.12</t>
  </si>
  <si>
    <t>5.15.1.13</t>
  </si>
  <si>
    <t>5.15.1.14</t>
  </si>
  <si>
    <t>5.15.1.15</t>
  </si>
  <si>
    <t>5.15.1.16</t>
  </si>
  <si>
    <t>5.15.1.17</t>
  </si>
  <si>
    <t>5.15.1.18</t>
  </si>
  <si>
    <t>5.15.1.19</t>
  </si>
  <si>
    <t>5.15.1.20</t>
  </si>
  <si>
    <t>5.15.1.21</t>
  </si>
  <si>
    <t>5.15.1.22</t>
  </si>
  <si>
    <t>5.15.1.23</t>
  </si>
  <si>
    <t>5.15.1.24</t>
  </si>
  <si>
    <t>5.15.1.25</t>
  </si>
  <si>
    <t>5.15.1.26</t>
  </si>
  <si>
    <t>5.15.1.27</t>
  </si>
  <si>
    <t>5.15.1.28</t>
  </si>
  <si>
    <t>5.15.1.29</t>
  </si>
  <si>
    <t>5.15.1.30</t>
  </si>
  <si>
    <t>5.15.1.31</t>
  </si>
  <si>
    <t>5.15.1.32</t>
  </si>
  <si>
    <t>5.15.1.33</t>
  </si>
  <si>
    <t>5.15.1.34</t>
  </si>
  <si>
    <t>5.15.1.35</t>
  </si>
  <si>
    <t>5.15.1.36</t>
  </si>
  <si>
    <t>5.15.1.37</t>
  </si>
  <si>
    <t>5.15.1.38</t>
  </si>
  <si>
    <t>5.15.1.39</t>
  </si>
  <si>
    <t>5.15.1.40</t>
  </si>
  <si>
    <t>5.15.1.41</t>
  </si>
  <si>
    <t>5.15.1.42</t>
  </si>
  <si>
    <t>5.15.1.43</t>
  </si>
  <si>
    <t>5.15.1.44</t>
  </si>
  <si>
    <t>5.15.1.45</t>
  </si>
  <si>
    <t>5.15.1.46</t>
  </si>
  <si>
    <t>5.15.1.47</t>
  </si>
  <si>
    <t>5.15.1.48</t>
  </si>
  <si>
    <t>5.15.1.49</t>
  </si>
  <si>
    <t>5.15.1.50</t>
  </si>
  <si>
    <t>5.15.1.51</t>
  </si>
  <si>
    <t>5.15.1.52</t>
  </si>
  <si>
    <t>5.15.1.53</t>
  </si>
  <si>
    <t>5.15.1.54</t>
  </si>
  <si>
    <t>5.15.1.55</t>
  </si>
  <si>
    <t>5.15.1.56</t>
  </si>
  <si>
    <t>5.15.1.57</t>
  </si>
  <si>
    <t>5.15.1.58</t>
  </si>
  <si>
    <t>5.15.1.59</t>
  </si>
  <si>
    <t>5.15.1.60</t>
  </si>
  <si>
    <t>5.15.1.61</t>
  </si>
  <si>
    <t>5.15.1.62</t>
  </si>
  <si>
    <t>5.15.1.63</t>
  </si>
  <si>
    <t>5.15.1.64</t>
  </si>
  <si>
    <t>5.15.2.1</t>
  </si>
  <si>
    <t>5.15.2.2</t>
  </si>
  <si>
    <t>5.15.2.3</t>
  </si>
  <si>
    <t>5.15.2.4</t>
  </si>
  <si>
    <t>5.15.2.5</t>
  </si>
  <si>
    <t>5.15.2.6</t>
  </si>
  <si>
    <t>5.15.2.7</t>
  </si>
  <si>
    <t>5.15.2.8</t>
  </si>
  <si>
    <t>5.15.2.9</t>
  </si>
  <si>
    <t>5.15.2.10</t>
  </si>
  <si>
    <t>5.15.2.11</t>
  </si>
  <si>
    <t>5.15.2.12</t>
  </si>
  <si>
    <t>5.15.2.13</t>
  </si>
  <si>
    <t>5.15.2.14</t>
  </si>
  <si>
    <t>5.15.2.15</t>
  </si>
  <si>
    <t>5.15.2.16</t>
  </si>
  <si>
    <t>5.15.2.17</t>
  </si>
  <si>
    <t>5.15.2.18</t>
  </si>
  <si>
    <t>5.15.2.19</t>
  </si>
  <si>
    <t>5.15.2.20</t>
  </si>
  <si>
    <t>5.15.2.21</t>
  </si>
  <si>
    <t>5.15.2.22</t>
  </si>
  <si>
    <t>5.15.2.23</t>
  </si>
  <si>
    <t>5.15.2.24</t>
  </si>
  <si>
    <t>5.15.2.25</t>
  </si>
  <si>
    <t>5.15.2.26</t>
  </si>
  <si>
    <t>5.15.2.27</t>
  </si>
  <si>
    <t>5.15.2.28</t>
  </si>
  <si>
    <t>5.15.2.29</t>
  </si>
  <si>
    <t>5.15.2.30</t>
  </si>
  <si>
    <t>5.15.2.31</t>
  </si>
  <si>
    <t>5.15.2.32</t>
  </si>
  <si>
    <t>5.15.2.33</t>
  </si>
  <si>
    <t>5.15.2.34</t>
  </si>
  <si>
    <t>5.15.2.35</t>
  </si>
  <si>
    <t>5.15.2.36</t>
  </si>
  <si>
    <t>5.15.2.37</t>
  </si>
  <si>
    <t>5.15.2.38</t>
  </si>
  <si>
    <t>5.15.2.39</t>
  </si>
  <si>
    <t>5.15.2.40</t>
  </si>
  <si>
    <t>5.15.2.41</t>
  </si>
  <si>
    <t>5.15.2.42</t>
  </si>
  <si>
    <t>5.15.2.43</t>
  </si>
  <si>
    <t>5.15.2.44</t>
  </si>
  <si>
    <t>5.15.2.45</t>
  </si>
  <si>
    <t>5.15.2.46</t>
  </si>
  <si>
    <t>5.15.2.47</t>
  </si>
  <si>
    <t>5.15.4</t>
  </si>
  <si>
    <t>5.15.3.1</t>
  </si>
  <si>
    <t>5.15.3.2</t>
  </si>
  <si>
    <t>5.15.3.3</t>
  </si>
  <si>
    <t>5.15.3.4</t>
  </si>
  <si>
    <t>5.15.3.5</t>
  </si>
  <si>
    <t>5.15.3.6</t>
  </si>
  <si>
    <t>5.15.3.7</t>
  </si>
  <si>
    <t>5.15.3.8</t>
  </si>
  <si>
    <t>5.15.3.9</t>
  </si>
  <si>
    <t>5.15.3.10</t>
  </si>
  <si>
    <t>5.15.3.11</t>
  </si>
  <si>
    <t>5.15.3.12</t>
  </si>
  <si>
    <t>5.15.3.13</t>
  </si>
  <si>
    <t>5.15.3.14</t>
  </si>
  <si>
    <t>5.15.3.15</t>
  </si>
  <si>
    <t>5.15.3.16</t>
  </si>
  <si>
    <t>5.15.3.17</t>
  </si>
  <si>
    <t>5.15.3.18</t>
  </si>
  <si>
    <t>5.15.3.19</t>
  </si>
  <si>
    <t>5.15.3.20</t>
  </si>
  <si>
    <t>5.15.3.21</t>
  </si>
  <si>
    <t>5.15.3.22</t>
  </si>
  <si>
    <t>5.15.3.23</t>
  </si>
  <si>
    <t>5.15.3.24</t>
  </si>
  <si>
    <t>5.15.3.25</t>
  </si>
  <si>
    <t>5.15.3.26</t>
  </si>
  <si>
    <t>5.15.3.27</t>
  </si>
  <si>
    <t>5.15.3.28</t>
  </si>
  <si>
    <t>5.15.3.29</t>
  </si>
  <si>
    <t>5.15.3.30</t>
  </si>
  <si>
    <t>5.15.3.31</t>
  </si>
  <si>
    <t>5.15.3.32</t>
  </si>
  <si>
    <t>5.15.5</t>
  </si>
  <si>
    <t>5.15.4.1</t>
  </si>
  <si>
    <t>5.15.4.2</t>
  </si>
  <si>
    <t>5.15.4.3</t>
  </si>
  <si>
    <t>5.15.4.4</t>
  </si>
  <si>
    <t>5.15.4.5</t>
  </si>
  <si>
    <t>5.15.4.6</t>
  </si>
  <si>
    <t>5.15.4.7</t>
  </si>
  <si>
    <t>5.15.4.8</t>
  </si>
  <si>
    <t>5.15.4.9</t>
  </si>
  <si>
    <t>5.15.4.10</t>
  </si>
  <si>
    <t>5.15.4.11</t>
  </si>
  <si>
    <t>5.15.4.12</t>
  </si>
  <si>
    <t>5.15.4.13</t>
  </si>
  <si>
    <t>ГБУЗ   "Областная клиническая больница № 3"</t>
  </si>
  <si>
    <t>ПЦР-исследования</t>
  </si>
  <si>
    <t>ДНК Ureaplasma urealyticum (качеств)</t>
  </si>
  <si>
    <t>ДНК Trichomonas vaginalis (качеств)</t>
  </si>
  <si>
    <t>ДНК Gardnerella vaginalis (качеств)</t>
  </si>
  <si>
    <t>ДНК Chlamydia trachomatis (качеств)</t>
  </si>
  <si>
    <t>ДНК Mycoplasma genitalis (качеств)</t>
  </si>
  <si>
    <t>ДНК Candida albicans (качеств)</t>
  </si>
  <si>
    <t>ДНК Mycoplasma hominis (качеств)</t>
  </si>
  <si>
    <t>ДНК Nesseria gonorrhoeae (качеств)</t>
  </si>
  <si>
    <t>ДНК ВПЧ 16/18 (качеств)</t>
  </si>
  <si>
    <t>ДНК ВПЧ ВКР скрин (6,18,31,33,35,39,45,51,52,56,58,59,66 и 68) (качеств)</t>
  </si>
  <si>
    <t>ДНК Toxoplasma gondii (мазок) (качеств)</t>
  </si>
  <si>
    <t>ДНК ВПГ-1,2 (мазок) (качеств)</t>
  </si>
  <si>
    <t>ДНК ВЭБ (мазок) (качеств)</t>
  </si>
  <si>
    <t>ДНК ЦМВ (мазок) (качеств)</t>
  </si>
  <si>
    <t>Взятие крови из пальца</t>
  </si>
  <si>
    <t>Забор анализа крови из вены в вакуум.систему (1 пробирка)</t>
  </si>
  <si>
    <t>Забор анализа крови из вены в вакуум.систему (2 пробирки)</t>
  </si>
  <si>
    <t>Забор анализа крови из вены в вакуум.систему (3 пробирки)</t>
  </si>
  <si>
    <t>Забор анализа крови из вены в вакуум.систему (4 пробирки)</t>
  </si>
  <si>
    <t>5.15.0.1</t>
  </si>
  <si>
    <t>5.15.0.2</t>
  </si>
  <si>
    <t>5.15.0.3</t>
  </si>
  <si>
    <t>5.15.0.4</t>
  </si>
  <si>
    <t>5.15.0.5</t>
  </si>
  <si>
    <t>5.15.5.1</t>
  </si>
  <si>
    <t>5.15.5.2</t>
  </si>
  <si>
    <t>5.15.5.3</t>
  </si>
  <si>
    <t>5.15.5.4</t>
  </si>
  <si>
    <t>5.15.5.5</t>
  </si>
  <si>
    <t>5.15.5.6</t>
  </si>
  <si>
    <t>5.15.5.7</t>
  </si>
  <si>
    <t>5.15.5.8</t>
  </si>
  <si>
    <t>5.15.5.9</t>
  </si>
  <si>
    <t>5.15.5.10</t>
  </si>
  <si>
    <t>5.15.5.11</t>
  </si>
  <si>
    <t>5.15.5.12</t>
  </si>
  <si>
    <t>5.15.5.13</t>
  </si>
  <si>
    <t>5.15.5.14</t>
  </si>
  <si>
    <t>Рубелла - IgМ (Краснуха IgМ)</t>
  </si>
  <si>
    <t>5.15.3.33</t>
  </si>
  <si>
    <t>Рентгенография черепа 2-х проекции</t>
  </si>
  <si>
    <t>Рентгенография черепа в задней полуаксиальной проекции (ЗПА) или в задней аксиальной проекции</t>
  </si>
  <si>
    <t>Спец укладки (Шюллер, Майер, Стенверс, Резе)</t>
  </si>
  <si>
    <t>Рентгенография грудной клетки 1 проекция (ФОГ)</t>
  </si>
  <si>
    <t>Рентгенография C1 ч/з рот</t>
  </si>
  <si>
    <t>Рентгенография брюшной полости</t>
  </si>
  <si>
    <t>Рентгеноскопия желудка, 12 п.кишки</t>
  </si>
  <si>
    <t>Рентгенография шейного отдела позвоночника с функциональными пробами</t>
  </si>
  <si>
    <t>Рентгенография грудного отдела позвоночника (ГОП) в 2-х проекциях</t>
  </si>
  <si>
    <t>Рентгенография поясничного отдела позвоночника (ПОП) в 2-х проекциях</t>
  </si>
  <si>
    <t>Рентгенография крестцово-подвздошного сочленения</t>
  </si>
  <si>
    <t>Рентгенография таза</t>
  </si>
  <si>
    <t>Рентгенография тазобедренных суставов в 2-х проекциях</t>
  </si>
  <si>
    <t>Рентгенография плечевого сустава, ключицы в 1-ой проекции</t>
  </si>
  <si>
    <t>Рентгенография локтевого сустава в 2-х проекциях</t>
  </si>
  <si>
    <t>Рентгенография лучезапястного сустава в 2-х проекциях</t>
  </si>
  <si>
    <t>Рентгенография кистей в 2-х проекциях</t>
  </si>
  <si>
    <t>Рентгенография ребер 1/2 гр.клетки</t>
  </si>
  <si>
    <t>Рентгенография коленного сустава в 2-х проекциях</t>
  </si>
  <si>
    <t>Рентгенография голеностопного сустава в 2-х проекциях</t>
  </si>
  <si>
    <t>Рентгенография стопы в 1-ой проекции</t>
  </si>
  <si>
    <t>Рентгенография стопы в 2-х проекциях</t>
  </si>
  <si>
    <t>Томография органов грудной клетки в 1-ой проекции (прямой)</t>
  </si>
  <si>
    <t>Обзорная + экскреторная урография с Омнипаком</t>
  </si>
  <si>
    <t>Обзорная + экскреторная урография с Урографином</t>
  </si>
  <si>
    <t>Уретрография с Урографином</t>
  </si>
  <si>
    <t>Рентгенография височно-нижнечелюстных суставов с функциональными пробами</t>
  </si>
  <si>
    <t>Описание 1-го представленного снимка</t>
  </si>
  <si>
    <t>Рентгенография трубчатых костей в 2-х проекциях (фас+боковая)</t>
  </si>
  <si>
    <t>Маммография 2 молочных желез</t>
  </si>
  <si>
    <t>Рентгенография органов грудной клетки в 2-х проекциях (прямая+боковая)</t>
  </si>
  <si>
    <t>Рентгенография органов грудной клетки в 3-х проекциях (прямая+обе боковые)</t>
  </si>
  <si>
    <t>Рентгенография черепа в передней полуаксиальной проекции (ППА), скуловая кость или придаточные пазухи носа (ППН)</t>
  </si>
  <si>
    <t>Рентгенография шейного отдела позвоночника (ШОП) в 2-х проекциях</t>
  </si>
  <si>
    <t>Томография нижне-челюстных суставов</t>
  </si>
  <si>
    <t>Рентгенография грудной клетки в 2х проекциях (ФОГ)</t>
  </si>
  <si>
    <t>Томография гортани</t>
  </si>
  <si>
    <t>5.13.1</t>
  </si>
  <si>
    <t>5.13.2</t>
  </si>
  <si>
    <t>5.13.3</t>
  </si>
  <si>
    <t>5.13.4</t>
  </si>
  <si>
    <t>5.13.5</t>
  </si>
  <si>
    <t>5.13.6</t>
  </si>
  <si>
    <t>5.13.7</t>
  </si>
  <si>
    <t>5.13.8</t>
  </si>
  <si>
    <t>5.13.9</t>
  </si>
  <si>
    <t>5.13.10</t>
  </si>
  <si>
    <t>5.13.11</t>
  </si>
  <si>
    <t>5.13.12</t>
  </si>
  <si>
    <t>5.13.13</t>
  </si>
  <si>
    <t>5.13.14</t>
  </si>
  <si>
    <t>5.13.15</t>
  </si>
  <si>
    <t>5.13.16</t>
  </si>
  <si>
    <t>5.13.17</t>
  </si>
  <si>
    <t>5.13.18</t>
  </si>
  <si>
    <t>5.13.19</t>
  </si>
  <si>
    <t>5.13.20</t>
  </si>
  <si>
    <t>5.13.21</t>
  </si>
  <si>
    <t>5.13.22</t>
  </si>
  <si>
    <t>5.13.23</t>
  </si>
  <si>
    <t>5.13.24</t>
  </si>
  <si>
    <t>5.13.25</t>
  </si>
  <si>
    <t>5.13.26</t>
  </si>
  <si>
    <t>5.13.27</t>
  </si>
  <si>
    <t>5.13.28</t>
  </si>
  <si>
    <t>5.13.29</t>
  </si>
  <si>
    <t>5.13.30</t>
  </si>
  <si>
    <t>5.13.31</t>
  </si>
  <si>
    <t>5.13.32</t>
  </si>
  <si>
    <t>5.13.33</t>
  </si>
  <si>
    <t>5.13.34</t>
  </si>
  <si>
    <t>5.13.35</t>
  </si>
  <si>
    <t>5.13.36</t>
  </si>
  <si>
    <t>5.13.37</t>
  </si>
  <si>
    <t>5.13.38</t>
  </si>
  <si>
    <t>5.13.39</t>
  </si>
  <si>
    <t>5.13.40</t>
  </si>
  <si>
    <t>5.13.41</t>
  </si>
  <si>
    <t>Рентгенография поясничный отдела позвоночника с функциональными пробами</t>
  </si>
  <si>
    <t>Консультативный прием зав.отделением врач-пульмонолог, профессор, ДМН, главный внештатный пульмонолог г.Челябинска Игнатова Г.Л. (первичный)</t>
  </si>
  <si>
    <t>Консультативный прием зав.отделением врач-пульмонолог, профессор, ДМН,  главный внештатный пульмонолог г.Челябинска Игнатова Г.Л. (повторный)</t>
  </si>
  <si>
    <t>5.9.12</t>
  </si>
  <si>
    <t>Бодиплетизмография с пробой</t>
  </si>
  <si>
    <t>Для физических, юридических лиц и иностранных граждан, не имеющих полиса мед.страхования</t>
  </si>
  <si>
    <t>Шифр услуги</t>
  </si>
  <si>
    <t>Отделение</t>
  </si>
  <si>
    <t>Стоимость, руб.</t>
  </si>
  <si>
    <t>5.16.0</t>
  </si>
  <si>
    <t>Примечание:</t>
  </si>
  <si>
    <t>* В стоимость койко-дня входит стоимость следующих медицинских услуг: осмотр врача, обезболивание, кристаллоидные растворы, системы для в/в переливания, шприцы, иглы, перевязочный материал, катетеры, некоторые фармакологические препараты, питание, смена белья по мере загрязнения, но не реже 1 раза в семь дней
** Не входит в стоимость койко-дня: стоимость дорогостоящих медикаментов и расходных материалов, стоимость дорогостоящих договорных исследований, консультации специалистов (кроме специалистов, работающих в отделении)</t>
  </si>
  <si>
    <t>5.17.0</t>
  </si>
  <si>
    <t>Кардиологическое № 4</t>
  </si>
  <si>
    <t>Послерейсовый осмотр 1 час</t>
  </si>
  <si>
    <t>5.18</t>
  </si>
  <si>
    <t>Консультативное отделение</t>
  </si>
  <si>
    <t>5.18.1</t>
  </si>
  <si>
    <t>5.18.2</t>
  </si>
  <si>
    <t>5.18.3</t>
  </si>
  <si>
    <t>5.18.4</t>
  </si>
  <si>
    <t>5.18.5</t>
  </si>
  <si>
    <t>5.18.6</t>
  </si>
  <si>
    <t>Пульмонологическое № 2</t>
  </si>
  <si>
    <t>5.18.7</t>
  </si>
  <si>
    <t>5.18.8</t>
  </si>
  <si>
    <t>Поверхностная электронейромиография</t>
  </si>
  <si>
    <t>5.19</t>
  </si>
  <si>
    <t>Приемное отделение</t>
  </si>
  <si>
    <t>5.19.1</t>
  </si>
  <si>
    <t>5.19.2</t>
  </si>
  <si>
    <t>Стерилизация белья (1 крафт-пакет), в т.ч. НДС</t>
  </si>
  <si>
    <t>5.20</t>
  </si>
  <si>
    <t>Отделение стерилизационное (консультативно-диагностический центр)</t>
  </si>
  <si>
    <t>5.20.1</t>
  </si>
  <si>
    <t>Стерилизация инструментов (1 набор), в т.ч. НДС</t>
  </si>
  <si>
    <t>5.20.2</t>
  </si>
  <si>
    <t>5.20.3</t>
  </si>
  <si>
    <t>Стерилизация мягкого инвентаря (1 крафт-пакет), в т.ч. НДС</t>
  </si>
  <si>
    <t>5.11.5</t>
  </si>
  <si>
    <t>5.11.6</t>
  </si>
  <si>
    <t>5.11.7</t>
  </si>
  <si>
    <t>5.11.8</t>
  </si>
  <si>
    <t>5.11.9</t>
  </si>
  <si>
    <t>5.11.10</t>
  </si>
  <si>
    <t>5.11.11</t>
  </si>
  <si>
    <t>Диагностическая гастроскопия с наблюдением пациентов в палате после наркоза</t>
  </si>
  <si>
    <t>5.11.12</t>
  </si>
  <si>
    <t>Диагностическая колоноскопия с наблюдением пациентов в палате после наркоза</t>
  </si>
  <si>
    <t>5.11.13</t>
  </si>
  <si>
    <t>Видеофибробронхоскопия с наблюдением пациентов в палате после наркоза</t>
  </si>
  <si>
    <t>5.11.14</t>
  </si>
  <si>
    <t>Эндоскопическая полипэктомия (из желудка)</t>
  </si>
  <si>
    <t>5.11.15</t>
  </si>
  <si>
    <t>Полипэктомия из толстой кишки 1 категории сложности (механическая, горячая биопсия, электрокоагуляция)</t>
  </si>
  <si>
    <t>5.11.16</t>
  </si>
  <si>
    <t>Полипэктомия из толстой кишки 2 категории сложности (горячая биопсия, электрокоагуляция, электроэксцизия+инъецирование)</t>
  </si>
  <si>
    <t>5.11.17</t>
  </si>
  <si>
    <t>Проведение внутривенной анестезии (до 30 мин.)</t>
  </si>
  <si>
    <t>5.11.18</t>
  </si>
  <si>
    <t>Проведение внутривенной анестезии (до 1 часа)</t>
  </si>
  <si>
    <t>РТН (паратгормон)</t>
  </si>
  <si>
    <t>5.15.1.65</t>
  </si>
  <si>
    <t>Корь IgG</t>
  </si>
  <si>
    <t>Витамин D общ.</t>
  </si>
  <si>
    <t>5.15.3.34</t>
  </si>
  <si>
    <t>5.15.3.35</t>
  </si>
  <si>
    <t>5.16,17</t>
  </si>
  <si>
    <t>Пребывание больного в 1 мест. палате повышенной комфортности (в т.ч.НДС)</t>
  </si>
  <si>
    <t>Пульмонологическое № 2 (палаты № 305,405)</t>
  </si>
  <si>
    <t>5.16.7.0</t>
  </si>
  <si>
    <t>5.19.3</t>
  </si>
  <si>
    <t>5.19.4</t>
  </si>
  <si>
    <t>Предрейсовый осмотр (за осмотр 1 водителя в смену)</t>
  </si>
  <si>
    <t>Послерейсовый осмотр (за осмотр 1 водителя в смену)</t>
  </si>
  <si>
    <t>гипофиза</t>
  </si>
  <si>
    <t>5.14.3.10</t>
  </si>
  <si>
    <t>5.14.4.7</t>
  </si>
  <si>
    <t xml:space="preserve">Пребывание родственника больного в палате </t>
  </si>
  <si>
    <t>Пребывание родственника больного в палате (без питания)</t>
  </si>
  <si>
    <t>5.0.9.1</t>
  </si>
  <si>
    <t>5.0.9.2</t>
  </si>
  <si>
    <t>Стоимость 1 койко-дня в отделениях стационара ГБУЗ  "ОКБ № 3" *</t>
  </si>
  <si>
    <t>Стоимость пребывания в комфортных палатах в отделениях стационара ГБУЗ "ОКБ № 3"</t>
  </si>
  <si>
    <t>ПРЕЙСКУРАНТ</t>
  </si>
  <si>
    <t>5.11.19</t>
  </si>
  <si>
    <t>Динамическое наблюдение пациента врачом после проведения анестезии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</si>
</sst>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1E1B1A"/>
      </left>
      <right/>
      <top style="thin">
        <color rgb="FF1E1B1A"/>
      </top>
      <bottom style="thin">
        <color rgb="FF1E1B1A"/>
      </bottom>
      <diagonal/>
    </border>
    <border>
      <left style="thin">
        <color rgb="FF1E1B1A"/>
      </left>
      <right style="medium">
        <color indexed="64"/>
      </right>
      <top style="thin">
        <color rgb="FF1E1B1A"/>
      </top>
      <bottom style="thin">
        <color rgb="FF1E1B1A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1E1B1A"/>
      </left>
      <right/>
      <top style="medium">
        <color indexed="64"/>
      </top>
      <bottom style="thin">
        <color indexed="64"/>
      </bottom>
      <diagonal/>
    </border>
    <border>
      <left style="thin">
        <color rgb="FF1E1B1A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1E1B1A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1B1A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9" fillId="0" borderId="0"/>
    <xf numFmtId="9" fontId="17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9" fontId="19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1" applyFont="1" applyFill="1"/>
    <xf numFmtId="0" fontId="6" fillId="0" borderId="0" xfId="1" applyFont="1" applyFill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3" fillId="0" borderId="3" xfId="1" applyFont="1" applyFill="1" applyBorder="1" applyAlignment="1">
      <alignment wrapText="1"/>
    </xf>
    <xf numFmtId="2" fontId="4" fillId="0" borderId="9" xfId="1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0" fontId="3" fillId="0" borderId="0" xfId="2" applyFont="1"/>
    <xf numFmtId="0" fontId="10" fillId="0" borderId="0" xfId="2" applyFont="1" applyFill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49" fontId="5" fillId="0" borderId="0" xfId="2" applyNumberFormat="1" applyFont="1" applyFill="1" applyBorder="1" applyAlignment="1">
      <alignment horizontal="center"/>
    </xf>
    <xf numFmtId="0" fontId="14" fillId="0" borderId="0" xfId="3" applyFont="1" applyAlignment="1" applyProtection="1">
      <alignment horizontal="left" indent="2"/>
    </xf>
    <xf numFmtId="0" fontId="3" fillId="0" borderId="0" xfId="2" applyFont="1" applyAlignment="1">
      <alignment horizontal="left" indent="2"/>
    </xf>
    <xf numFmtId="49" fontId="4" fillId="0" borderId="0" xfId="0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/>
    </xf>
    <xf numFmtId="49" fontId="3" fillId="0" borderId="10" xfId="1" applyNumberFormat="1" applyFont="1" applyFill="1" applyBorder="1" applyAlignment="1">
      <alignment horizontal="center" vertical="center"/>
    </xf>
    <xf numFmtId="0" fontId="3" fillId="0" borderId="12" xfId="0" applyFont="1" applyFill="1" applyBorder="1"/>
    <xf numFmtId="49" fontId="3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/>
    <xf numFmtId="49" fontId="1" fillId="0" borderId="0" xfId="0" applyNumberFormat="1" applyFont="1" applyFill="1"/>
    <xf numFmtId="49" fontId="3" fillId="0" borderId="0" xfId="0" applyNumberFormat="1" applyFont="1" applyFill="1"/>
    <xf numFmtId="49" fontId="2" fillId="0" borderId="0" xfId="0" applyNumberFormat="1" applyFont="1" applyFill="1"/>
    <xf numFmtId="49" fontId="6" fillId="0" borderId="0" xfId="0" applyNumberFormat="1" applyFont="1" applyFill="1" applyBorder="1"/>
    <xf numFmtId="49" fontId="6" fillId="0" borderId="0" xfId="1" applyNumberFormat="1" applyFont="1" applyFill="1" applyBorder="1"/>
    <xf numFmtId="4" fontId="4" fillId="0" borderId="1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49" fontId="1" fillId="0" borderId="0" xfId="1" applyNumberFormat="1" applyFont="1" applyFill="1" applyBorder="1"/>
    <xf numFmtId="49" fontId="3" fillId="0" borderId="15" xfId="1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3" fillId="0" borderId="22" xfId="0" applyFont="1" applyFill="1" applyBorder="1" applyAlignment="1"/>
    <xf numFmtId="4" fontId="4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18" xfId="0" applyFont="1" applyFill="1" applyBorder="1" applyAlignment="1"/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5" applyFont="1" applyFill="1"/>
    <xf numFmtId="0" fontId="3" fillId="0" borderId="0" xfId="1" applyFont="1" applyFill="1"/>
    <xf numFmtId="0" fontId="4" fillId="0" borderId="0" xfId="0" applyFont="1" applyFill="1"/>
    <xf numFmtId="0" fontId="6" fillId="0" borderId="0" xfId="5" applyFont="1" applyFill="1" applyBorder="1" applyAlignment="1">
      <alignment horizontal="center"/>
    </xf>
    <xf numFmtId="0" fontId="3" fillId="0" borderId="1" xfId="6" applyFont="1" applyFill="1" applyBorder="1"/>
    <xf numFmtId="4" fontId="4" fillId="0" borderId="9" xfId="6" applyNumberFormat="1" applyFont="1" applyFill="1" applyBorder="1" applyAlignment="1">
      <alignment horizontal="center"/>
    </xf>
    <xf numFmtId="0" fontId="3" fillId="0" borderId="0" xfId="6" applyFont="1" applyFill="1" applyBorder="1"/>
    <xf numFmtId="0" fontId="3" fillId="0" borderId="22" xfId="6" applyFont="1" applyFill="1" applyBorder="1"/>
    <xf numFmtId="0" fontId="4" fillId="0" borderId="0" xfId="6" applyFont="1" applyFill="1" applyBorder="1"/>
    <xf numFmtId="4" fontId="4" fillId="0" borderId="9" xfId="6" applyNumberFormat="1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wrapText="1"/>
    </xf>
    <xf numFmtId="0" fontId="3" fillId="0" borderId="1" xfId="6" applyFont="1" applyFill="1" applyBorder="1" applyAlignment="1">
      <alignment horizontal="left" vertical="center" wrapText="1"/>
    </xf>
    <xf numFmtId="0" fontId="3" fillId="0" borderId="12" xfId="6" applyFont="1" applyFill="1" applyBorder="1"/>
    <xf numFmtId="4" fontId="4" fillId="0" borderId="11" xfId="6" applyNumberFormat="1" applyFont="1" applyFill="1" applyBorder="1" applyAlignment="1">
      <alignment horizontal="center"/>
    </xf>
    <xf numFmtId="0" fontId="3" fillId="0" borderId="24" xfId="0" applyFont="1" applyFill="1" applyBorder="1" applyAlignment="1"/>
    <xf numFmtId="4" fontId="4" fillId="0" borderId="25" xfId="0" applyNumberFormat="1" applyFont="1" applyFill="1" applyBorder="1" applyAlignment="1">
      <alignment horizontal="center"/>
    </xf>
    <xf numFmtId="0" fontId="3" fillId="0" borderId="24" xfId="0" applyFont="1" applyFill="1" applyBorder="1"/>
    <xf numFmtId="4" fontId="4" fillId="0" borderId="9" xfId="7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wrapText="1"/>
    </xf>
    <xf numFmtId="4" fontId="4" fillId="0" borderId="9" xfId="7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4" fontId="4" fillId="0" borderId="26" xfId="7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4" fontId="4" fillId="0" borderId="11" xfId="7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wrapText="1"/>
    </xf>
    <xf numFmtId="0" fontId="3" fillId="0" borderId="2" xfId="0" applyFont="1" applyFill="1" applyBorder="1"/>
    <xf numFmtId="2" fontId="4" fillId="0" borderId="17" xfId="1" applyNumberFormat="1" applyFont="1" applyFill="1" applyBorder="1" applyAlignment="1">
      <alignment horizontal="center" vertical="center"/>
    </xf>
    <xf numFmtId="2" fontId="4" fillId="0" borderId="9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0" fontId="3" fillId="0" borderId="22" xfId="0" applyFont="1" applyFill="1" applyBorder="1"/>
    <xf numFmtId="4" fontId="4" fillId="0" borderId="11" xfId="0" applyNumberFormat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4" fillId="0" borderId="26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vertical="top" wrapText="1"/>
    </xf>
    <xf numFmtId="0" fontId="9" fillId="0" borderId="0" xfId="5" applyFont="1" applyFill="1"/>
    <xf numFmtId="0" fontId="9" fillId="0" borderId="0" xfId="5" applyFont="1" applyFill="1" applyAlignment="1">
      <alignment horizontal="center"/>
    </xf>
    <xf numFmtId="0" fontId="2" fillId="0" borderId="0" xfId="5" applyFont="1" applyFill="1"/>
    <xf numFmtId="0" fontId="1" fillId="0" borderId="0" xfId="5" applyFont="1" applyFill="1"/>
    <xf numFmtId="4" fontId="1" fillId="0" borderId="0" xfId="5" applyNumberFormat="1" applyFont="1" applyFill="1"/>
    <xf numFmtId="0" fontId="6" fillId="0" borderId="0" xfId="5" applyFont="1" applyFill="1"/>
    <xf numFmtId="0" fontId="1" fillId="0" borderId="0" xfId="5" applyFont="1" applyFill="1" applyAlignment="1">
      <alignment horizontal="center"/>
    </xf>
    <xf numFmtId="0" fontId="4" fillId="0" borderId="0" xfId="5" applyFont="1" applyFill="1" applyAlignment="1">
      <alignment horizontal="left" indent="2"/>
    </xf>
    <xf numFmtId="0" fontId="7" fillId="0" borderId="0" xfId="5" applyFont="1" applyFill="1"/>
    <xf numFmtId="0" fontId="6" fillId="0" borderId="0" xfId="5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0" xfId="1" applyFont="1" applyFill="1" applyBorder="1"/>
    <xf numFmtId="0" fontId="3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" fontId="6" fillId="0" borderId="0" xfId="0" applyNumberFormat="1" applyFont="1" applyFill="1"/>
    <xf numFmtId="49" fontId="5" fillId="0" borderId="0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0" borderId="27" xfId="0" applyFont="1" applyFill="1" applyBorder="1"/>
    <xf numFmtId="4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/>
    <xf numFmtId="0" fontId="3" fillId="0" borderId="2" xfId="1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3" fillId="0" borderId="33" xfId="0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0" fontId="3" fillId="0" borderId="16" xfId="1" applyFont="1" applyFill="1" applyBorder="1" applyAlignment="1">
      <alignment horizontal="left" vertical="center"/>
    </xf>
    <xf numFmtId="4" fontId="4" fillId="0" borderId="17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8" applyFont="1"/>
    <xf numFmtId="0" fontId="4" fillId="0" borderId="36" xfId="0" applyFont="1" applyBorder="1" applyAlignment="1">
      <alignment horizontal="center" vertical="center" wrapText="1"/>
    </xf>
    <xf numFmtId="0" fontId="4" fillId="0" borderId="37" xfId="8" applyFont="1" applyBorder="1" applyAlignment="1">
      <alignment horizontal="center" vertical="center" wrapText="1"/>
    </xf>
    <xf numFmtId="0" fontId="4" fillId="0" borderId="38" xfId="8" applyFont="1" applyBorder="1" applyAlignment="1">
      <alignment horizontal="center" vertical="center" wrapText="1"/>
    </xf>
    <xf numFmtId="0" fontId="3" fillId="0" borderId="29" xfId="8" applyFont="1" applyBorder="1"/>
    <xf numFmtId="4" fontId="4" fillId="0" borderId="25" xfId="8" applyNumberFormat="1" applyFont="1" applyBorder="1" applyAlignment="1">
      <alignment horizontal="center"/>
    </xf>
    <xf numFmtId="0" fontId="3" fillId="0" borderId="18" xfId="8" applyFont="1" applyFill="1" applyBorder="1"/>
    <xf numFmtId="4" fontId="4" fillId="0" borderId="11" xfId="8" applyNumberFormat="1" applyFont="1" applyBorder="1" applyAlignment="1">
      <alignment horizontal="center"/>
    </xf>
    <xf numFmtId="0" fontId="18" fillId="0" borderId="0" xfId="0" applyFont="1"/>
    <xf numFmtId="0" fontId="6" fillId="0" borderId="0" xfId="8" applyFont="1" applyBorder="1"/>
    <xf numFmtId="49" fontId="3" fillId="0" borderId="39" xfId="1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2" fontId="4" fillId="0" borderId="26" xfId="1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3" fillId="0" borderId="18" xfId="9" applyFont="1" applyFill="1" applyBorder="1"/>
    <xf numFmtId="4" fontId="4" fillId="0" borderId="11" xfId="9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vertical="top" wrapText="1"/>
    </xf>
    <xf numFmtId="0" fontId="3" fillId="0" borderId="43" xfId="0" applyFont="1" applyFill="1" applyBorder="1" applyAlignment="1">
      <alignment vertical="top" wrapText="1"/>
    </xf>
    <xf numFmtId="0" fontId="3" fillId="0" borderId="22" xfId="1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horizontal="center" vertical="center"/>
    </xf>
    <xf numFmtId="0" fontId="1" fillId="0" borderId="0" xfId="2" applyFont="1"/>
    <xf numFmtId="0" fontId="3" fillId="0" borderId="46" xfId="8" applyFont="1" applyBorder="1"/>
    <xf numFmtId="4" fontId="4" fillId="0" borderId="35" xfId="8" applyNumberFormat="1" applyFont="1" applyBorder="1" applyAlignment="1">
      <alignment horizontal="center"/>
    </xf>
    <xf numFmtId="0" fontId="18" fillId="0" borderId="0" xfId="8" applyFont="1" applyBorder="1" applyAlignment="1">
      <alignment horizontal="left" vertical="top" wrapText="1"/>
    </xf>
    <xf numFmtId="4" fontId="4" fillId="0" borderId="41" xfId="0" applyNumberFormat="1" applyFont="1" applyFill="1" applyBorder="1" applyAlignment="1">
      <alignment horizontal="center" vertical="top" shrinkToFit="1"/>
    </xf>
    <xf numFmtId="4" fontId="4" fillId="0" borderId="42" xfId="0" applyNumberFormat="1" applyFont="1" applyFill="1" applyBorder="1" applyAlignment="1">
      <alignment horizontal="center" vertical="top" shrinkToFit="1"/>
    </xf>
    <xf numFmtId="4" fontId="4" fillId="0" borderId="14" xfId="0" applyNumberFormat="1" applyFont="1" applyFill="1" applyBorder="1" applyAlignment="1">
      <alignment horizontal="center" vertical="top" shrinkToFit="1"/>
    </xf>
    <xf numFmtId="0" fontId="3" fillId="0" borderId="18" xfId="0" applyFont="1" applyFill="1" applyBorder="1"/>
    <xf numFmtId="4" fontId="4" fillId="0" borderId="11" xfId="0" applyNumberFormat="1" applyFont="1" applyFill="1" applyBorder="1" applyAlignment="1">
      <alignment horizontal="center" wrapText="1"/>
    </xf>
    <xf numFmtId="0" fontId="3" fillId="0" borderId="12" xfId="1" applyFont="1" applyFill="1" applyBorder="1"/>
    <xf numFmtId="0" fontId="3" fillId="0" borderId="30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45" xfId="0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7" xfId="0" applyFont="1" applyFill="1" applyBorder="1" applyAlignment="1"/>
    <xf numFmtId="2" fontId="4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4" fillId="0" borderId="0" xfId="8" applyFont="1" applyAlignment="1">
      <alignment horizont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18" fillId="0" borderId="0" xfId="8" applyFont="1" applyBorder="1" applyAlignment="1">
      <alignment horizontal="left" vertical="top" wrapText="1"/>
    </xf>
    <xf numFmtId="0" fontId="4" fillId="0" borderId="0" xfId="8" applyFont="1" applyAlignment="1">
      <alignment horizontal="center"/>
    </xf>
    <xf numFmtId="0" fontId="3" fillId="0" borderId="0" xfId="8" applyFont="1" applyAlignment="1">
      <alignment horizontal="center"/>
    </xf>
  </cellXfs>
  <cellStyles count="16">
    <cellStyle name="Гиперссылка" xfId="3" builtinId="8"/>
    <cellStyle name="Обычный" xfId="0" builtinId="0"/>
    <cellStyle name="Обычный 2" xfId="2"/>
    <cellStyle name="Обычный 2 2" xfId="12"/>
    <cellStyle name="Обычный 3" xfId="10"/>
    <cellStyle name="Обычный_Лист1" xfId="1"/>
    <cellStyle name="Обычный_Лист1_ПР-Т-03-09" xfId="7"/>
    <cellStyle name="Обычный_ПРОГРЕССИВНЫЕ ТЕХНОЛОГИИ -02.06 прейскурант" xfId="9"/>
    <cellStyle name="Обычный_ПР-Т-02-08 Роддом" xfId="5"/>
    <cellStyle name="Обычный_ПР-Т-03-09" xfId="6"/>
    <cellStyle name="Обычный_расчет ст-ти пребывания 1 дня" xfId="8"/>
    <cellStyle name="Процентный 2" xfId="13"/>
    <cellStyle name="Процентный 3" xfId="14"/>
    <cellStyle name="Процентный 4" xfId="11"/>
    <cellStyle name="Процентный 5" xfId="15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476249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D47"/>
  <sheetViews>
    <sheetView view="pageBreakPreview" topLeftCell="A10" workbookViewId="0">
      <selection activeCell="C40" sqref="C40"/>
    </sheetView>
  </sheetViews>
  <sheetFormatPr defaultRowHeight="12.75" x14ac:dyDescent="0.2"/>
  <cols>
    <col min="1" max="1" width="17.6640625" style="161" customWidth="1"/>
    <col min="2" max="2" width="92.5" style="161" customWidth="1"/>
    <col min="3" max="256" width="9.33203125" style="161"/>
    <col min="257" max="257" width="14.6640625" style="161" customWidth="1"/>
    <col min="258" max="258" width="92.5" style="161" customWidth="1"/>
    <col min="259" max="512" width="9.33203125" style="161"/>
    <col min="513" max="513" width="14.6640625" style="161" customWidth="1"/>
    <col min="514" max="514" width="92.5" style="161" customWidth="1"/>
    <col min="515" max="768" width="9.33203125" style="161"/>
    <col min="769" max="769" width="14.6640625" style="161" customWidth="1"/>
    <col min="770" max="770" width="92.5" style="161" customWidth="1"/>
    <col min="771" max="1024" width="9.33203125" style="161"/>
    <col min="1025" max="1025" width="14.6640625" style="161" customWidth="1"/>
    <col min="1026" max="1026" width="92.5" style="161" customWidth="1"/>
    <col min="1027" max="1280" width="9.33203125" style="161"/>
    <col min="1281" max="1281" width="14.6640625" style="161" customWidth="1"/>
    <col min="1282" max="1282" width="92.5" style="161" customWidth="1"/>
    <col min="1283" max="1536" width="9.33203125" style="161"/>
    <col min="1537" max="1537" width="14.6640625" style="161" customWidth="1"/>
    <col min="1538" max="1538" width="92.5" style="161" customWidth="1"/>
    <col min="1539" max="1792" width="9.33203125" style="161"/>
    <col min="1793" max="1793" width="14.6640625" style="161" customWidth="1"/>
    <col min="1794" max="1794" width="92.5" style="161" customWidth="1"/>
    <col min="1795" max="2048" width="9.33203125" style="161"/>
    <col min="2049" max="2049" width="14.6640625" style="161" customWidth="1"/>
    <col min="2050" max="2050" width="92.5" style="161" customWidth="1"/>
    <col min="2051" max="2304" width="9.33203125" style="161"/>
    <col min="2305" max="2305" width="14.6640625" style="161" customWidth="1"/>
    <col min="2306" max="2306" width="92.5" style="161" customWidth="1"/>
    <col min="2307" max="2560" width="9.33203125" style="161"/>
    <col min="2561" max="2561" width="14.6640625" style="161" customWidth="1"/>
    <col min="2562" max="2562" width="92.5" style="161" customWidth="1"/>
    <col min="2563" max="2816" width="9.33203125" style="161"/>
    <col min="2817" max="2817" width="14.6640625" style="161" customWidth="1"/>
    <col min="2818" max="2818" width="92.5" style="161" customWidth="1"/>
    <col min="2819" max="3072" width="9.33203125" style="161"/>
    <col min="3073" max="3073" width="14.6640625" style="161" customWidth="1"/>
    <col min="3074" max="3074" width="92.5" style="161" customWidth="1"/>
    <col min="3075" max="3328" width="9.33203125" style="161"/>
    <col min="3329" max="3329" width="14.6640625" style="161" customWidth="1"/>
    <col min="3330" max="3330" width="92.5" style="161" customWidth="1"/>
    <col min="3331" max="3584" width="9.33203125" style="161"/>
    <col min="3585" max="3585" width="14.6640625" style="161" customWidth="1"/>
    <col min="3586" max="3586" width="92.5" style="161" customWidth="1"/>
    <col min="3587" max="3840" width="9.33203125" style="161"/>
    <col min="3841" max="3841" width="14.6640625" style="161" customWidth="1"/>
    <col min="3842" max="3842" width="92.5" style="161" customWidth="1"/>
    <col min="3843" max="4096" width="9.33203125" style="161"/>
    <col min="4097" max="4097" width="14.6640625" style="161" customWidth="1"/>
    <col min="4098" max="4098" width="92.5" style="161" customWidth="1"/>
    <col min="4099" max="4352" width="9.33203125" style="161"/>
    <col min="4353" max="4353" width="14.6640625" style="161" customWidth="1"/>
    <col min="4354" max="4354" width="92.5" style="161" customWidth="1"/>
    <col min="4355" max="4608" width="9.33203125" style="161"/>
    <col min="4609" max="4609" width="14.6640625" style="161" customWidth="1"/>
    <col min="4610" max="4610" width="92.5" style="161" customWidth="1"/>
    <col min="4611" max="4864" width="9.33203125" style="161"/>
    <col min="4865" max="4865" width="14.6640625" style="161" customWidth="1"/>
    <col min="4866" max="4866" width="92.5" style="161" customWidth="1"/>
    <col min="4867" max="5120" width="9.33203125" style="161"/>
    <col min="5121" max="5121" width="14.6640625" style="161" customWidth="1"/>
    <col min="5122" max="5122" width="92.5" style="161" customWidth="1"/>
    <col min="5123" max="5376" width="9.33203125" style="161"/>
    <col min="5377" max="5377" width="14.6640625" style="161" customWidth="1"/>
    <col min="5378" max="5378" width="92.5" style="161" customWidth="1"/>
    <col min="5379" max="5632" width="9.33203125" style="161"/>
    <col min="5633" max="5633" width="14.6640625" style="161" customWidth="1"/>
    <col min="5634" max="5634" width="92.5" style="161" customWidth="1"/>
    <col min="5635" max="5888" width="9.33203125" style="161"/>
    <col min="5889" max="5889" width="14.6640625" style="161" customWidth="1"/>
    <col min="5890" max="5890" width="92.5" style="161" customWidth="1"/>
    <col min="5891" max="6144" width="9.33203125" style="161"/>
    <col min="6145" max="6145" width="14.6640625" style="161" customWidth="1"/>
    <col min="6146" max="6146" width="92.5" style="161" customWidth="1"/>
    <col min="6147" max="6400" width="9.33203125" style="161"/>
    <col min="6401" max="6401" width="14.6640625" style="161" customWidth="1"/>
    <col min="6402" max="6402" width="92.5" style="161" customWidth="1"/>
    <col min="6403" max="6656" width="9.33203125" style="161"/>
    <col min="6657" max="6657" width="14.6640625" style="161" customWidth="1"/>
    <col min="6658" max="6658" width="92.5" style="161" customWidth="1"/>
    <col min="6659" max="6912" width="9.33203125" style="161"/>
    <col min="6913" max="6913" width="14.6640625" style="161" customWidth="1"/>
    <col min="6914" max="6914" width="92.5" style="161" customWidth="1"/>
    <col min="6915" max="7168" width="9.33203125" style="161"/>
    <col min="7169" max="7169" width="14.6640625" style="161" customWidth="1"/>
    <col min="7170" max="7170" width="92.5" style="161" customWidth="1"/>
    <col min="7171" max="7424" width="9.33203125" style="161"/>
    <col min="7425" max="7425" width="14.6640625" style="161" customWidth="1"/>
    <col min="7426" max="7426" width="92.5" style="161" customWidth="1"/>
    <col min="7427" max="7680" width="9.33203125" style="161"/>
    <col min="7681" max="7681" width="14.6640625" style="161" customWidth="1"/>
    <col min="7682" max="7682" width="92.5" style="161" customWidth="1"/>
    <col min="7683" max="7936" width="9.33203125" style="161"/>
    <col min="7937" max="7937" width="14.6640625" style="161" customWidth="1"/>
    <col min="7938" max="7938" width="92.5" style="161" customWidth="1"/>
    <col min="7939" max="8192" width="9.33203125" style="161"/>
    <col min="8193" max="8193" width="14.6640625" style="161" customWidth="1"/>
    <col min="8194" max="8194" width="92.5" style="161" customWidth="1"/>
    <col min="8195" max="8448" width="9.33203125" style="161"/>
    <col min="8449" max="8449" width="14.6640625" style="161" customWidth="1"/>
    <col min="8450" max="8450" width="92.5" style="161" customWidth="1"/>
    <col min="8451" max="8704" width="9.33203125" style="161"/>
    <col min="8705" max="8705" width="14.6640625" style="161" customWidth="1"/>
    <col min="8706" max="8706" width="92.5" style="161" customWidth="1"/>
    <col min="8707" max="8960" width="9.33203125" style="161"/>
    <col min="8961" max="8961" width="14.6640625" style="161" customWidth="1"/>
    <col min="8962" max="8962" width="92.5" style="161" customWidth="1"/>
    <col min="8963" max="9216" width="9.33203125" style="161"/>
    <col min="9217" max="9217" width="14.6640625" style="161" customWidth="1"/>
    <col min="9218" max="9218" width="92.5" style="161" customWidth="1"/>
    <col min="9219" max="9472" width="9.33203125" style="161"/>
    <col min="9473" max="9473" width="14.6640625" style="161" customWidth="1"/>
    <col min="9474" max="9474" width="92.5" style="161" customWidth="1"/>
    <col min="9475" max="9728" width="9.33203125" style="161"/>
    <col min="9729" max="9729" width="14.6640625" style="161" customWidth="1"/>
    <col min="9730" max="9730" width="92.5" style="161" customWidth="1"/>
    <col min="9731" max="9984" width="9.33203125" style="161"/>
    <col min="9985" max="9985" width="14.6640625" style="161" customWidth="1"/>
    <col min="9986" max="9986" width="92.5" style="161" customWidth="1"/>
    <col min="9987" max="10240" width="9.33203125" style="161"/>
    <col min="10241" max="10241" width="14.6640625" style="161" customWidth="1"/>
    <col min="10242" max="10242" width="92.5" style="161" customWidth="1"/>
    <col min="10243" max="10496" width="9.33203125" style="161"/>
    <col min="10497" max="10497" width="14.6640625" style="161" customWidth="1"/>
    <col min="10498" max="10498" width="92.5" style="161" customWidth="1"/>
    <col min="10499" max="10752" width="9.33203125" style="161"/>
    <col min="10753" max="10753" width="14.6640625" style="161" customWidth="1"/>
    <col min="10754" max="10754" width="92.5" style="161" customWidth="1"/>
    <col min="10755" max="11008" width="9.33203125" style="161"/>
    <col min="11009" max="11009" width="14.6640625" style="161" customWidth="1"/>
    <col min="11010" max="11010" width="92.5" style="161" customWidth="1"/>
    <col min="11011" max="11264" width="9.33203125" style="161"/>
    <col min="11265" max="11265" width="14.6640625" style="161" customWidth="1"/>
    <col min="11266" max="11266" width="92.5" style="161" customWidth="1"/>
    <col min="11267" max="11520" width="9.33203125" style="161"/>
    <col min="11521" max="11521" width="14.6640625" style="161" customWidth="1"/>
    <col min="11522" max="11522" width="92.5" style="161" customWidth="1"/>
    <col min="11523" max="11776" width="9.33203125" style="161"/>
    <col min="11777" max="11777" width="14.6640625" style="161" customWidth="1"/>
    <col min="11778" max="11778" width="92.5" style="161" customWidth="1"/>
    <col min="11779" max="12032" width="9.33203125" style="161"/>
    <col min="12033" max="12033" width="14.6640625" style="161" customWidth="1"/>
    <col min="12034" max="12034" width="92.5" style="161" customWidth="1"/>
    <col min="12035" max="12288" width="9.33203125" style="161"/>
    <col min="12289" max="12289" width="14.6640625" style="161" customWidth="1"/>
    <col min="12290" max="12290" width="92.5" style="161" customWidth="1"/>
    <col min="12291" max="12544" width="9.33203125" style="161"/>
    <col min="12545" max="12545" width="14.6640625" style="161" customWidth="1"/>
    <col min="12546" max="12546" width="92.5" style="161" customWidth="1"/>
    <col min="12547" max="12800" width="9.33203125" style="161"/>
    <col min="12801" max="12801" width="14.6640625" style="161" customWidth="1"/>
    <col min="12802" max="12802" width="92.5" style="161" customWidth="1"/>
    <col min="12803" max="13056" width="9.33203125" style="161"/>
    <col min="13057" max="13057" width="14.6640625" style="161" customWidth="1"/>
    <col min="13058" max="13058" width="92.5" style="161" customWidth="1"/>
    <col min="13059" max="13312" width="9.33203125" style="161"/>
    <col min="13313" max="13313" width="14.6640625" style="161" customWidth="1"/>
    <col min="13314" max="13314" width="92.5" style="161" customWidth="1"/>
    <col min="13315" max="13568" width="9.33203125" style="161"/>
    <col min="13569" max="13569" width="14.6640625" style="161" customWidth="1"/>
    <col min="13570" max="13570" width="92.5" style="161" customWidth="1"/>
    <col min="13571" max="13824" width="9.33203125" style="161"/>
    <col min="13825" max="13825" width="14.6640625" style="161" customWidth="1"/>
    <col min="13826" max="13826" width="92.5" style="161" customWidth="1"/>
    <col min="13827" max="14080" width="9.33203125" style="161"/>
    <col min="14081" max="14081" width="14.6640625" style="161" customWidth="1"/>
    <col min="14082" max="14082" width="92.5" style="161" customWidth="1"/>
    <col min="14083" max="14336" width="9.33203125" style="161"/>
    <col min="14337" max="14337" width="14.6640625" style="161" customWidth="1"/>
    <col min="14338" max="14338" width="92.5" style="161" customWidth="1"/>
    <col min="14339" max="14592" width="9.33203125" style="161"/>
    <col min="14593" max="14593" width="14.6640625" style="161" customWidth="1"/>
    <col min="14594" max="14594" width="92.5" style="161" customWidth="1"/>
    <col min="14595" max="14848" width="9.33203125" style="161"/>
    <col min="14849" max="14849" width="14.6640625" style="161" customWidth="1"/>
    <col min="14850" max="14850" width="92.5" style="161" customWidth="1"/>
    <col min="14851" max="15104" width="9.33203125" style="161"/>
    <col min="15105" max="15105" width="14.6640625" style="161" customWidth="1"/>
    <col min="15106" max="15106" width="92.5" style="161" customWidth="1"/>
    <col min="15107" max="15360" width="9.33203125" style="161"/>
    <col min="15361" max="15361" width="14.6640625" style="161" customWidth="1"/>
    <col min="15362" max="15362" width="92.5" style="161" customWidth="1"/>
    <col min="15363" max="15616" width="9.33203125" style="161"/>
    <col min="15617" max="15617" width="14.6640625" style="161" customWidth="1"/>
    <col min="15618" max="15618" width="92.5" style="161" customWidth="1"/>
    <col min="15619" max="15872" width="9.33203125" style="161"/>
    <col min="15873" max="15873" width="14.6640625" style="161" customWidth="1"/>
    <col min="15874" max="15874" width="92.5" style="161" customWidth="1"/>
    <col min="15875" max="16128" width="9.33203125" style="161"/>
    <col min="16129" max="16129" width="14.6640625" style="161" customWidth="1"/>
    <col min="16130" max="16130" width="92.5" style="161" customWidth="1"/>
    <col min="16131" max="16384" width="9.33203125" style="161"/>
  </cols>
  <sheetData>
    <row r="2" spans="1:4" ht="19.5" x14ac:dyDescent="0.3">
      <c r="B2" s="31" t="s">
        <v>626</v>
      </c>
    </row>
    <row r="4" spans="1:4" ht="19.5" x14ac:dyDescent="0.3">
      <c r="A4" s="19"/>
      <c r="B4" s="20" t="s">
        <v>830</v>
      </c>
      <c r="C4" s="19"/>
      <c r="D4" s="19"/>
    </row>
    <row r="5" spans="1:4" ht="15.75" x14ac:dyDescent="0.25">
      <c r="A5" s="19"/>
      <c r="C5" s="19"/>
      <c r="D5" s="19"/>
    </row>
    <row r="6" spans="1:4" ht="18.75" x14ac:dyDescent="0.3">
      <c r="A6" s="19"/>
      <c r="B6" s="21" t="s">
        <v>1</v>
      </c>
      <c r="C6" s="19"/>
      <c r="D6" s="19"/>
    </row>
    <row r="7" spans="1:4" ht="15.75" x14ac:dyDescent="0.25">
      <c r="A7" s="19"/>
      <c r="B7" s="19"/>
      <c r="C7" s="19"/>
      <c r="D7" s="19"/>
    </row>
    <row r="8" spans="1:4" ht="18.75" x14ac:dyDescent="0.3">
      <c r="A8" s="21" t="s">
        <v>7</v>
      </c>
      <c r="B8" s="22" t="s">
        <v>22</v>
      </c>
      <c r="C8" s="19"/>
      <c r="D8" s="19"/>
    </row>
    <row r="9" spans="1:4" ht="18.75" x14ac:dyDescent="0.3">
      <c r="A9" s="23"/>
      <c r="B9" s="22" t="s">
        <v>23</v>
      </c>
      <c r="C9" s="19"/>
      <c r="D9" s="19"/>
    </row>
    <row r="10" spans="1:4" ht="18.75" x14ac:dyDescent="0.3">
      <c r="A10" s="23"/>
      <c r="B10" s="22"/>
      <c r="C10" s="19"/>
      <c r="D10" s="19"/>
    </row>
    <row r="11" spans="1:4" ht="15.75" x14ac:dyDescent="0.25">
      <c r="A11" s="24" t="s">
        <v>2</v>
      </c>
      <c r="B11" s="25" t="s">
        <v>4</v>
      </c>
      <c r="C11" s="19"/>
      <c r="D11" s="19"/>
    </row>
    <row r="12" spans="1:4" ht="15.75" x14ac:dyDescent="0.25">
      <c r="A12" s="26"/>
      <c r="B12" s="27"/>
      <c r="C12" s="19"/>
      <c r="D12" s="19"/>
    </row>
    <row r="13" spans="1:4" ht="15.75" x14ac:dyDescent="0.25">
      <c r="A13" s="26" t="s">
        <v>8</v>
      </c>
      <c r="B13" s="27" t="str">
        <f>HYPERLINK("[ОКБ 4_КДЦ_поликлиника.xlsx]'Отделения_КДЦ'!B11","Хирургический кабинет")</f>
        <v>Хирургический кабинет</v>
      </c>
      <c r="C13" s="19"/>
      <c r="D13" s="19"/>
    </row>
    <row r="14" spans="1:4" ht="15.75" x14ac:dyDescent="0.25">
      <c r="A14" s="26" t="s">
        <v>9</v>
      </c>
      <c r="B14" s="27" t="str">
        <f>HYPERLINK("[ОКБ 4_КДЦ_поликлиника.xlsx]'Отделения_КДЦ'!B22","Оториноларингологический кабинет")</f>
        <v>Оториноларингологический кабинет</v>
      </c>
      <c r="C14" s="19"/>
      <c r="D14" s="19"/>
    </row>
    <row r="15" spans="1:4" ht="15.75" x14ac:dyDescent="0.25">
      <c r="A15" s="26" t="s">
        <v>10</v>
      </c>
      <c r="B15" s="27" t="str">
        <f>HYPERLINK("[ОКБ 4_КДЦ_поликлиника.xlsx]'Отделения_КДЦ'!B33","Гастроэнтерологический кабинет")</f>
        <v>Гастроэнтерологический кабинет</v>
      </c>
      <c r="C15" s="19"/>
      <c r="D15" s="19"/>
    </row>
    <row r="16" spans="1:4" ht="15.75" x14ac:dyDescent="0.25">
      <c r="A16" s="26" t="s">
        <v>11</v>
      </c>
      <c r="B16" s="27" t="str">
        <f>HYPERLINK("[ОКБ 4_КДЦ_поликлиника.xlsx]'Отделения_КДЦ'!B44","Урологический кабинет")</f>
        <v>Урологический кабинет</v>
      </c>
      <c r="C16" s="19"/>
      <c r="D16" s="19"/>
    </row>
    <row r="17" spans="1:4" ht="15.75" x14ac:dyDescent="0.25">
      <c r="A17" s="26" t="s">
        <v>12</v>
      </c>
      <c r="B17" s="27" t="str">
        <f>HYPERLINK("[ОКБ 4_КДЦ_поликлиника.xlsx]'Отделения_КДЦ'!B65","Гинекологический кабинет")</f>
        <v>Гинекологический кабинет</v>
      </c>
      <c r="C17" s="19"/>
      <c r="D17" s="19"/>
    </row>
    <row r="18" spans="1:4" ht="15.75" x14ac:dyDescent="0.25">
      <c r="A18" s="26" t="s">
        <v>13</v>
      </c>
      <c r="B18" s="27" t="str">
        <f>HYPERLINK("[ОКБ 4_КДЦ_поликлиника.xlsx]'Отделения_КДЦ'!B76","Неврологический кабинет")</f>
        <v>Неврологический кабинет</v>
      </c>
      <c r="C18" s="19"/>
      <c r="D18" s="19"/>
    </row>
    <row r="19" spans="1:4" ht="15.75" x14ac:dyDescent="0.25">
      <c r="A19" s="26" t="s">
        <v>14</v>
      </c>
      <c r="B19" s="27" t="str">
        <f>HYPERLINK("[ОКБ 4_КДЦ_поликлиника.xlsx]'Отделения_КДЦ'!B87","Кардиологический кабинет")</f>
        <v>Кардиологический кабинет</v>
      </c>
      <c r="C19" s="19"/>
      <c r="D19" s="19"/>
    </row>
    <row r="20" spans="1:4" ht="15.75" x14ac:dyDescent="0.25">
      <c r="A20" s="26" t="s">
        <v>15</v>
      </c>
      <c r="B20" s="27" t="str">
        <f>HYPERLINK("[ОКБ 4_КДЦ_поликлиника.xlsx]'Отделения_КДЦ'!B98","Процедурный кабинет")</f>
        <v>Процедурный кабинет</v>
      </c>
      <c r="C20" s="19"/>
      <c r="D20" s="19"/>
    </row>
    <row r="21" spans="1:4" ht="15.75" x14ac:dyDescent="0.25">
      <c r="A21" s="26" t="s">
        <v>16</v>
      </c>
      <c r="B21" s="27" t="str">
        <f>HYPERLINK("[ОКБ 4_КДЦ_поликлиника.xlsx]'Отделения_КДЦ'!B116","Пульмонологический центр")</f>
        <v>Пульмонологический центр</v>
      </c>
      <c r="C21" s="19"/>
      <c r="D21" s="19"/>
    </row>
    <row r="22" spans="1:4" ht="15.75" x14ac:dyDescent="0.25">
      <c r="A22" s="26" t="s">
        <v>17</v>
      </c>
      <c r="B22" s="27" t="str">
        <f>HYPERLINK("[ОКБ 4_КДЦ_поликлиника.xlsx]'Отделения_КДЦ'!B133","Отделение функциональной диагностики")</f>
        <v>Отделение функциональной диагностики</v>
      </c>
      <c r="C22" s="19"/>
      <c r="D22" s="19"/>
    </row>
    <row r="23" spans="1:4" ht="15.75" x14ac:dyDescent="0.25">
      <c r="A23" s="26" t="s">
        <v>18</v>
      </c>
      <c r="B23" s="27" t="str">
        <f>HYPERLINK("[ОКБ 4_КДЦ_поликлиника.xlsx]'Отделения_КДЦ'!B169","Эндоскопическое отделение")</f>
        <v>Эндоскопическое отделение</v>
      </c>
      <c r="C23" s="19"/>
      <c r="D23" s="19"/>
    </row>
    <row r="24" spans="1:4" ht="15.75" x14ac:dyDescent="0.25">
      <c r="A24" s="26" t="s">
        <v>19</v>
      </c>
      <c r="B24" s="27" t="str">
        <f>HYPERLINK("[ОКБ 4_КДЦ_поликлиника.xlsx]'Отделения_КДЦ'!B202","Кабинет ультразвуковых исследований (УЗИ)")</f>
        <v>Кабинет ультразвуковых исследований (УЗИ)</v>
      </c>
      <c r="C24" s="19"/>
      <c r="D24" s="19"/>
    </row>
    <row r="25" spans="1:4" ht="15.75" x14ac:dyDescent="0.25">
      <c r="A25" s="26" t="s">
        <v>20</v>
      </c>
      <c r="B25" s="27" t="str">
        <f>HYPERLINK("[ОКБ 4_КДЦ_поликлиника.xlsx]'Отделения_КДЦ'!B254","Отделение лучевой диагностики")</f>
        <v>Отделение лучевой диагностики</v>
      </c>
      <c r="C25" s="19"/>
      <c r="D25" s="19"/>
    </row>
    <row r="26" spans="1:4" ht="15.75" x14ac:dyDescent="0.25">
      <c r="A26" s="26" t="s">
        <v>21</v>
      </c>
      <c r="B26" s="27" t="str">
        <f>HYPERLINK("[ОКБ 4_КДЦ_поликлиника.xlsx]'Отделения_КДЦ'!B310","Отделение рент.компьют. и магнитно-резонансной томографии")</f>
        <v>Отделение рент.компьют. и магнитно-резонансной томографии</v>
      </c>
      <c r="C26" s="19"/>
      <c r="D26" s="19"/>
    </row>
    <row r="27" spans="1:4" ht="15.75" x14ac:dyDescent="0.25">
      <c r="A27" s="26" t="s">
        <v>174</v>
      </c>
      <c r="B27" s="27" t="str">
        <f>HYPERLINK("[ОКБ 4_КДЦ_поликлиника.xlsx]'Отделения_КДЦ'!B372","Лаборатория клинико-диагностическая")</f>
        <v>Лаборатория клинико-диагностическая</v>
      </c>
      <c r="C27" s="19"/>
      <c r="D27" s="19"/>
    </row>
    <row r="28" spans="1:4" ht="15.75" x14ac:dyDescent="0.25">
      <c r="A28" s="26" t="s">
        <v>175</v>
      </c>
      <c r="B28" s="27" t="str">
        <f>HYPERLINK("[ОКБ 4_КДЦ_поликлиника.xlsx]'Отделения_КДЦ'!B393"," Биохимические исследования")</f>
        <v xml:space="preserve"> Биохимические исследования</v>
      </c>
      <c r="C28" s="19"/>
      <c r="D28" s="19"/>
    </row>
    <row r="29" spans="1:4" ht="15.75" x14ac:dyDescent="0.25">
      <c r="A29" s="26" t="s">
        <v>176</v>
      </c>
      <c r="B29" s="27" t="str">
        <f>HYPERLINK("[ОКБ 4_КДЦ_поликлиника.xlsx]'Отделения_КДЦ'!B474","Клинические исследования")</f>
        <v>Клинические исследования</v>
      </c>
      <c r="C29" s="19"/>
      <c r="D29" s="19"/>
    </row>
    <row r="30" spans="1:4" ht="15.75" x14ac:dyDescent="0.25">
      <c r="A30" s="26" t="s">
        <v>177</v>
      </c>
      <c r="B30" s="27" t="str">
        <f>HYPERLINK("[ОКБ 4_КДЦ_поликлиника.xlsx]'Отделения_КДЦ'!B537","Иммунологические исследования")</f>
        <v>Иммунологические исследования</v>
      </c>
      <c r="C30" s="19"/>
      <c r="D30" s="19"/>
    </row>
    <row r="31" spans="1:4" ht="15.75" x14ac:dyDescent="0.25">
      <c r="A31" s="26" t="s">
        <v>579</v>
      </c>
      <c r="B31" s="27" t="str">
        <f>HYPERLINK("[ОКБ 4_КДЦ_поликлиника.xlsx]'Отделения_КДЦ'!B588","Отделение гемостаза лаборатории")</f>
        <v>Отделение гемостаза лаборатории</v>
      </c>
      <c r="C31" s="19"/>
      <c r="D31" s="19"/>
    </row>
    <row r="32" spans="1:4" ht="15.75" x14ac:dyDescent="0.25">
      <c r="A32" s="26" t="s">
        <v>612</v>
      </c>
      <c r="B32" s="27" t="str">
        <f>HYPERLINK("[ОКБ 4_КДЦ_поликлиника.xlsx]'Отделения_КДЦ'!B617","ПЦР-исследования")</f>
        <v>ПЦР-исследования</v>
      </c>
      <c r="C32" s="19"/>
      <c r="D32" s="19"/>
    </row>
    <row r="33" spans="1:4" ht="15.75" x14ac:dyDescent="0.25">
      <c r="A33" s="26" t="s">
        <v>813</v>
      </c>
      <c r="B33" s="27" t="str">
        <f>HYPERLINK("[ОКБ 4_КДЦ_поликлиника.xlsx]'Отделения_КДЦ'!B646","Стоимость 1 койко-дня в отделениях КДЦ")</f>
        <v>Стоимость 1 койко-дня в отделениях КДЦ</v>
      </c>
      <c r="C33" s="19"/>
      <c r="D33" s="19"/>
    </row>
    <row r="34" spans="1:4" ht="15.75" x14ac:dyDescent="0.25">
      <c r="A34" s="26" t="s">
        <v>761</v>
      </c>
      <c r="B34" s="27" t="str">
        <f>HYPERLINK("[ОКБ 4_КДЦ_поликлиника.xlsx]'Отделения_КДЦ'!B672","Консультативное отделение")</f>
        <v>Консультативное отделение</v>
      </c>
      <c r="C34" s="19"/>
      <c r="D34" s="19"/>
    </row>
    <row r="35" spans="1:4" ht="15.75" x14ac:dyDescent="0.25">
      <c r="A35" s="26" t="s">
        <v>773</v>
      </c>
      <c r="B35" s="27" t="str">
        <f>HYPERLINK("[ОКБ 4_КДЦ_поликлиника.xlsx]'Отделения_КДЦ'!B695","Приемное отделение")</f>
        <v>Приемное отделение</v>
      </c>
      <c r="C35" s="19"/>
      <c r="D35" s="19"/>
    </row>
    <row r="36" spans="1:4" ht="15.75" x14ac:dyDescent="0.25">
      <c r="A36" s="26" t="s">
        <v>778</v>
      </c>
      <c r="B36" s="27" t="str">
        <f>HYPERLINK("[ОКБ 4_КДЦ_поликлиника.xlsx]'Отделения_КДЦ'!B714","Отделение стерилизационное (консультативно-диагностический центр)")</f>
        <v>Отделение стерилизационное (консультативно-диагностический центр)</v>
      </c>
      <c r="C36" s="19"/>
      <c r="D36" s="19"/>
    </row>
    <row r="37" spans="1:4" s="19" customFormat="1" ht="15.75" x14ac:dyDescent="0.25">
      <c r="A37" s="26"/>
      <c r="B37" s="27"/>
    </row>
    <row r="38" spans="1:4" ht="15.75" x14ac:dyDescent="0.25">
      <c r="A38" s="26"/>
      <c r="B38" s="27"/>
      <c r="C38" s="19"/>
      <c r="D38" s="19"/>
    </row>
    <row r="39" spans="1:4" ht="15.75" x14ac:dyDescent="0.25">
      <c r="A39" s="26"/>
      <c r="B39" s="27"/>
      <c r="C39" s="19"/>
      <c r="D39" s="19"/>
    </row>
    <row r="40" spans="1:4" ht="15.75" x14ac:dyDescent="0.25">
      <c r="A40" s="26"/>
      <c r="B40" s="27"/>
      <c r="C40" s="19"/>
      <c r="D40" s="19"/>
    </row>
    <row r="41" spans="1:4" ht="15.75" x14ac:dyDescent="0.25">
      <c r="A41" s="26"/>
      <c r="B41" s="27"/>
      <c r="C41" s="19"/>
      <c r="D41" s="19"/>
    </row>
    <row r="42" spans="1:4" ht="15.75" x14ac:dyDescent="0.25">
      <c r="A42" s="26"/>
      <c r="B42" s="27"/>
      <c r="C42" s="19"/>
      <c r="D42" s="19"/>
    </row>
    <row r="43" spans="1:4" ht="15.75" x14ac:dyDescent="0.25">
      <c r="A43" s="26"/>
      <c r="B43" s="28"/>
      <c r="C43" s="19"/>
      <c r="D43" s="19"/>
    </row>
    <row r="44" spans="1:4" ht="15.75" x14ac:dyDescent="0.25">
      <c r="A44" s="26"/>
      <c r="B44" s="27"/>
      <c r="C44" s="19"/>
      <c r="D44" s="19"/>
    </row>
    <row r="45" spans="1:4" ht="15.75" x14ac:dyDescent="0.25">
      <c r="A45" s="26"/>
      <c r="B45" s="27"/>
      <c r="C45" s="19"/>
      <c r="D45" s="19"/>
    </row>
    <row r="46" spans="1:4" ht="15.75" x14ac:dyDescent="0.25">
      <c r="A46" s="26"/>
      <c r="B46" s="27"/>
      <c r="C46" s="19"/>
      <c r="D46" s="19"/>
    </row>
    <row r="47" spans="1:4" ht="15.75" x14ac:dyDescent="0.25">
      <c r="A47" s="19"/>
      <c r="B47" s="19"/>
      <c r="C47" s="19"/>
      <c r="D47" s="19"/>
    </row>
  </sheetData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BB558"/>
  <sheetViews>
    <sheetView tabSelected="1" view="pageBreakPreview" topLeftCell="A525" zoomScaleSheetLayoutView="100" workbookViewId="0">
      <selection activeCell="C154" sqref="C154"/>
    </sheetView>
  </sheetViews>
  <sheetFormatPr defaultRowHeight="15" x14ac:dyDescent="0.25"/>
  <cols>
    <col min="1" max="1" width="13.1640625" style="6" customWidth="1"/>
    <col min="2" max="2" width="128.5" style="6" customWidth="1"/>
    <col min="3" max="3" width="18" style="6" customWidth="1"/>
    <col min="4" max="4" width="9.33203125" style="7"/>
    <col min="5" max="5" width="17.6640625" style="40" customWidth="1"/>
    <col min="6" max="6" width="9.33203125" style="40"/>
    <col min="7" max="7" width="10.1640625" style="6" bestFit="1" customWidth="1"/>
    <col min="8" max="16384" width="9.33203125" style="6"/>
  </cols>
  <sheetData>
    <row r="1" spans="1:32" s="4" customFormat="1" ht="19.5" x14ac:dyDescent="0.3">
      <c r="A1" s="37"/>
      <c r="B1" s="179" t="s">
        <v>314</v>
      </c>
      <c r="C1" s="6"/>
      <c r="D1" s="7"/>
      <c r="E1" s="40"/>
      <c r="F1" s="40"/>
      <c r="G1" s="7"/>
      <c r="H1" s="6"/>
      <c r="I1" s="7"/>
      <c r="J1" s="38"/>
    </row>
    <row r="2" spans="1:32" s="4" customFormat="1" ht="15.75" x14ac:dyDescent="0.25">
      <c r="A2" s="1"/>
      <c r="B2" s="14"/>
      <c r="D2" s="7"/>
      <c r="E2" s="40"/>
      <c r="F2" s="41"/>
      <c r="H2" s="8"/>
      <c r="J2" s="9"/>
    </row>
    <row r="3" spans="1:32" s="4" customFormat="1" ht="15.75" x14ac:dyDescent="0.25">
      <c r="A3" s="29" t="s">
        <v>8</v>
      </c>
      <c r="B3" s="5" t="s">
        <v>24</v>
      </c>
      <c r="D3" s="7"/>
      <c r="E3" s="40"/>
      <c r="F3" s="42"/>
      <c r="G3" s="1"/>
      <c r="H3" s="2"/>
      <c r="I3" s="10"/>
    </row>
    <row r="4" spans="1:32" s="4" customFormat="1" ht="16.5" thickBot="1" x14ac:dyDescent="0.3">
      <c r="A4" s="29"/>
      <c r="B4" s="5"/>
      <c r="D4" s="7"/>
      <c r="E4" s="40"/>
      <c r="F4" s="42"/>
      <c r="G4" s="1"/>
      <c r="H4" s="2"/>
      <c r="I4" s="10"/>
    </row>
    <row r="5" spans="1:32" ht="16.5" customHeight="1" x14ac:dyDescent="0.25">
      <c r="A5" s="186" t="s">
        <v>5</v>
      </c>
      <c r="B5" s="188" t="s">
        <v>0</v>
      </c>
      <c r="C5" s="190" t="s">
        <v>3</v>
      </c>
      <c r="D5" s="11"/>
      <c r="E5" s="50"/>
      <c r="F5" s="43"/>
      <c r="G5" s="11"/>
      <c r="H5" s="15"/>
      <c r="I5" s="3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6.5" customHeight="1" thickBot="1" x14ac:dyDescent="0.3">
      <c r="A6" s="187"/>
      <c r="B6" s="189"/>
      <c r="C6" s="189"/>
      <c r="D6" s="11"/>
      <c r="E6" s="50"/>
      <c r="F6" s="43"/>
      <c r="G6" s="11"/>
      <c r="H6" s="11"/>
      <c r="I6" s="3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7" customFormat="1" ht="15.75" customHeight="1" x14ac:dyDescent="0.25">
      <c r="A7" s="30" t="s">
        <v>41</v>
      </c>
      <c r="B7" s="16" t="s">
        <v>35</v>
      </c>
      <c r="C7" s="17">
        <v>800</v>
      </c>
      <c r="D7" s="13"/>
      <c r="E7" s="51"/>
      <c r="F7" s="44"/>
      <c r="G7" s="13"/>
      <c r="H7" s="12"/>
      <c r="I7" s="12"/>
    </row>
    <row r="8" spans="1:32" s="7" customFormat="1" ht="15.75" customHeight="1" x14ac:dyDescent="0.25">
      <c r="A8" s="30" t="s">
        <v>42</v>
      </c>
      <c r="B8" s="16" t="s">
        <v>36</v>
      </c>
      <c r="C8" s="17">
        <v>800</v>
      </c>
      <c r="D8" s="13"/>
      <c r="E8" s="51"/>
      <c r="F8" s="44"/>
      <c r="G8" s="13"/>
      <c r="H8" s="12"/>
      <c r="I8" s="12"/>
    </row>
    <row r="9" spans="1:32" s="7" customFormat="1" ht="15.75" customHeight="1" x14ac:dyDescent="0.25">
      <c r="A9" s="30" t="s">
        <v>43</v>
      </c>
      <c r="B9" s="16" t="s">
        <v>37</v>
      </c>
      <c r="C9" s="17">
        <v>650</v>
      </c>
      <c r="D9" s="13"/>
      <c r="E9" s="51"/>
      <c r="F9" s="44"/>
      <c r="G9" s="13"/>
      <c r="H9" s="12"/>
      <c r="I9" s="12"/>
    </row>
    <row r="10" spans="1:32" s="7" customFormat="1" ht="15.75" x14ac:dyDescent="0.25">
      <c r="A10" s="30" t="s">
        <v>44</v>
      </c>
      <c r="B10" s="16" t="s">
        <v>38</v>
      </c>
      <c r="C10" s="17">
        <v>650</v>
      </c>
      <c r="D10" s="13"/>
      <c r="E10" s="51"/>
      <c r="F10" s="44"/>
      <c r="G10" s="13"/>
      <c r="H10" s="12"/>
      <c r="I10" s="12"/>
    </row>
    <row r="11" spans="1:32" s="7" customFormat="1" ht="15.75" x14ac:dyDescent="0.25">
      <c r="A11" s="30" t="s">
        <v>45</v>
      </c>
      <c r="B11" s="3" t="s">
        <v>39</v>
      </c>
      <c r="C11" s="17">
        <v>550</v>
      </c>
      <c r="D11" s="13"/>
      <c r="E11" s="51"/>
      <c r="F11" s="44"/>
      <c r="G11" s="13"/>
      <c r="H11" s="12"/>
      <c r="I11" s="12"/>
    </row>
    <row r="12" spans="1:32" s="7" customFormat="1" ht="16.5" thickBot="1" x14ac:dyDescent="0.3">
      <c r="A12" s="32" t="s">
        <v>46</v>
      </c>
      <c r="B12" s="33" t="s">
        <v>40</v>
      </c>
      <c r="C12" s="18">
        <v>400</v>
      </c>
      <c r="D12" s="13"/>
      <c r="E12" s="51"/>
      <c r="F12" s="44"/>
      <c r="G12" s="13"/>
      <c r="H12" s="12"/>
      <c r="I12" s="12"/>
    </row>
    <row r="14" spans="1:32" s="4" customFormat="1" ht="15.75" x14ac:dyDescent="0.25">
      <c r="A14" s="29" t="s">
        <v>9</v>
      </c>
      <c r="B14" s="5" t="s">
        <v>25</v>
      </c>
      <c r="D14" s="7"/>
      <c r="E14" s="40"/>
      <c r="F14" s="42"/>
      <c r="G14" s="1"/>
      <c r="H14" s="2"/>
      <c r="I14" s="10"/>
    </row>
    <row r="15" spans="1:32" s="4" customFormat="1" ht="16.5" thickBot="1" x14ac:dyDescent="0.3">
      <c r="A15" s="29"/>
      <c r="B15" s="5"/>
      <c r="D15" s="7"/>
      <c r="E15" s="40"/>
      <c r="F15" s="42"/>
      <c r="G15" s="1"/>
      <c r="H15" s="2"/>
      <c r="I15" s="10"/>
    </row>
    <row r="16" spans="1:32" ht="16.5" customHeight="1" x14ac:dyDescent="0.25">
      <c r="A16" s="186" t="s">
        <v>5</v>
      </c>
      <c r="B16" s="188" t="s">
        <v>0</v>
      </c>
      <c r="C16" s="190" t="s">
        <v>3</v>
      </c>
      <c r="D16" s="11"/>
      <c r="E16" s="50"/>
      <c r="F16" s="43"/>
      <c r="G16" s="11"/>
      <c r="H16" s="15"/>
      <c r="I16" s="3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6.5" customHeight="1" thickBot="1" x14ac:dyDescent="0.3">
      <c r="A17" s="187"/>
      <c r="B17" s="189"/>
      <c r="C17" s="189"/>
      <c r="D17" s="11"/>
      <c r="E17" s="50"/>
      <c r="F17" s="43"/>
      <c r="G17" s="11"/>
      <c r="H17" s="11"/>
      <c r="I17" s="3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7" customFormat="1" ht="15.75" customHeight="1" x14ac:dyDescent="0.25">
      <c r="A18" s="30" t="s">
        <v>47</v>
      </c>
      <c r="B18" s="16" t="s">
        <v>35</v>
      </c>
      <c r="C18" s="17">
        <v>800</v>
      </c>
      <c r="D18" s="13"/>
      <c r="E18" s="51"/>
      <c r="F18" s="44"/>
      <c r="G18" s="13"/>
      <c r="H18" s="12"/>
      <c r="I18" s="12"/>
    </row>
    <row r="19" spans="1:32" s="7" customFormat="1" ht="15.75" customHeight="1" x14ac:dyDescent="0.25">
      <c r="A19" s="30" t="s">
        <v>48</v>
      </c>
      <c r="B19" s="16" t="s">
        <v>36</v>
      </c>
      <c r="C19" s="17">
        <v>800</v>
      </c>
      <c r="D19" s="13"/>
      <c r="E19" s="51"/>
      <c r="F19" s="44"/>
      <c r="G19" s="13"/>
      <c r="H19" s="12"/>
      <c r="I19" s="12"/>
    </row>
    <row r="20" spans="1:32" s="7" customFormat="1" ht="15.75" customHeight="1" x14ac:dyDescent="0.25">
      <c r="A20" s="30" t="s">
        <v>49</v>
      </c>
      <c r="B20" s="16" t="s">
        <v>37</v>
      </c>
      <c r="C20" s="17">
        <v>650</v>
      </c>
      <c r="D20" s="13"/>
      <c r="E20" s="51"/>
      <c r="F20" s="44"/>
      <c r="G20" s="13"/>
      <c r="H20" s="12"/>
      <c r="I20" s="12"/>
    </row>
    <row r="21" spans="1:32" s="7" customFormat="1" ht="15.75" x14ac:dyDescent="0.25">
      <c r="A21" s="30" t="s">
        <v>50</v>
      </c>
      <c r="B21" s="16" t="s">
        <v>38</v>
      </c>
      <c r="C21" s="17">
        <v>650</v>
      </c>
      <c r="D21" s="13"/>
      <c r="E21" s="51"/>
      <c r="F21" s="44"/>
      <c r="G21" s="13"/>
      <c r="H21" s="12"/>
      <c r="I21" s="12"/>
    </row>
    <row r="22" spans="1:32" s="7" customFormat="1" ht="15.75" x14ac:dyDescent="0.25">
      <c r="A22" s="30" t="s">
        <v>51</v>
      </c>
      <c r="B22" s="3" t="s">
        <v>39</v>
      </c>
      <c r="C22" s="17">
        <v>550</v>
      </c>
      <c r="D22" s="13"/>
      <c r="E22" s="51"/>
      <c r="F22" s="44"/>
      <c r="G22" s="13"/>
      <c r="H22" s="12"/>
      <c r="I22" s="12"/>
    </row>
    <row r="23" spans="1:32" s="7" customFormat="1" ht="16.5" thickBot="1" x14ac:dyDescent="0.3">
      <c r="A23" s="32" t="s">
        <v>52</v>
      </c>
      <c r="B23" s="33" t="s">
        <v>40</v>
      </c>
      <c r="C23" s="18">
        <v>400</v>
      </c>
      <c r="D23" s="13"/>
      <c r="E23" s="51"/>
      <c r="F23" s="44"/>
      <c r="G23" s="13"/>
      <c r="H23" s="12"/>
      <c r="I23" s="12"/>
    </row>
    <row r="25" spans="1:32" s="4" customFormat="1" ht="15.75" x14ac:dyDescent="0.25">
      <c r="A25" s="29" t="s">
        <v>10</v>
      </c>
      <c r="B25" s="5" t="s">
        <v>26</v>
      </c>
      <c r="D25" s="7"/>
      <c r="E25" s="40"/>
      <c r="F25" s="42"/>
      <c r="G25" s="1"/>
      <c r="H25" s="2"/>
      <c r="I25" s="10"/>
    </row>
    <row r="26" spans="1:32" s="4" customFormat="1" ht="16.5" thickBot="1" x14ac:dyDescent="0.3">
      <c r="A26" s="29"/>
      <c r="B26" s="5"/>
      <c r="D26" s="7"/>
      <c r="E26" s="40"/>
      <c r="F26" s="42"/>
      <c r="G26" s="1"/>
      <c r="H26" s="2"/>
      <c r="I26" s="10"/>
    </row>
    <row r="27" spans="1:32" ht="16.5" customHeight="1" x14ac:dyDescent="0.25">
      <c r="A27" s="186" t="s">
        <v>5</v>
      </c>
      <c r="B27" s="188" t="s">
        <v>0</v>
      </c>
      <c r="C27" s="190" t="s">
        <v>3</v>
      </c>
      <c r="D27" s="11"/>
      <c r="E27" s="50"/>
      <c r="F27" s="43"/>
      <c r="G27" s="11"/>
      <c r="H27" s="15"/>
      <c r="I27" s="37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6.5" customHeight="1" thickBot="1" x14ac:dyDescent="0.3">
      <c r="A28" s="187"/>
      <c r="B28" s="189"/>
      <c r="C28" s="189"/>
      <c r="D28" s="11"/>
      <c r="E28" s="50"/>
      <c r="F28" s="43"/>
      <c r="G28" s="11"/>
      <c r="H28" s="11"/>
      <c r="I28" s="37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7" customFormat="1" ht="15.75" customHeight="1" x14ac:dyDescent="0.25">
      <c r="A29" s="30" t="s">
        <v>53</v>
      </c>
      <c r="B29" s="16" t="s">
        <v>35</v>
      </c>
      <c r="C29" s="17">
        <v>800</v>
      </c>
      <c r="D29" s="13"/>
      <c r="E29" s="51"/>
      <c r="F29" s="44"/>
      <c r="G29" s="13"/>
      <c r="H29" s="12"/>
      <c r="I29" s="12"/>
    </row>
    <row r="30" spans="1:32" s="7" customFormat="1" ht="15.75" customHeight="1" x14ac:dyDescent="0.25">
      <c r="A30" s="30" t="s">
        <v>54</v>
      </c>
      <c r="B30" s="16" t="s">
        <v>36</v>
      </c>
      <c r="C30" s="17">
        <v>800</v>
      </c>
      <c r="D30" s="13"/>
      <c r="E30" s="51"/>
      <c r="F30" s="44"/>
      <c r="G30" s="13"/>
      <c r="H30" s="12"/>
      <c r="I30" s="12"/>
    </row>
    <row r="31" spans="1:32" s="7" customFormat="1" ht="15.75" customHeight="1" x14ac:dyDescent="0.25">
      <c r="A31" s="30" t="s">
        <v>55</v>
      </c>
      <c r="B31" s="16" t="s">
        <v>37</v>
      </c>
      <c r="C31" s="17">
        <v>650</v>
      </c>
      <c r="D31" s="13"/>
      <c r="E31" s="51"/>
      <c r="F31" s="44"/>
      <c r="G31" s="13"/>
      <c r="H31" s="12"/>
      <c r="I31" s="12"/>
    </row>
    <row r="32" spans="1:32" s="7" customFormat="1" ht="15.75" x14ac:dyDescent="0.25">
      <c r="A32" s="30" t="s">
        <v>56</v>
      </c>
      <c r="B32" s="16" t="s">
        <v>38</v>
      </c>
      <c r="C32" s="17">
        <v>650</v>
      </c>
      <c r="D32" s="13"/>
      <c r="E32" s="51"/>
      <c r="F32" s="44"/>
      <c r="G32" s="13"/>
      <c r="H32" s="12"/>
      <c r="I32" s="12"/>
    </row>
    <row r="33" spans="1:32" s="7" customFormat="1" ht="15.75" x14ac:dyDescent="0.25">
      <c r="A33" s="30" t="s">
        <v>57</v>
      </c>
      <c r="B33" s="3" t="s">
        <v>39</v>
      </c>
      <c r="C33" s="17">
        <v>550</v>
      </c>
      <c r="D33" s="13"/>
      <c r="E33" s="51"/>
      <c r="F33" s="44"/>
      <c r="G33" s="13"/>
      <c r="H33" s="12"/>
      <c r="I33" s="12"/>
    </row>
    <row r="34" spans="1:32" s="7" customFormat="1" ht="16.5" thickBot="1" x14ac:dyDescent="0.3">
      <c r="A34" s="32" t="s">
        <v>58</v>
      </c>
      <c r="B34" s="33" t="s">
        <v>40</v>
      </c>
      <c r="C34" s="18">
        <v>400</v>
      </c>
      <c r="D34" s="13"/>
      <c r="E34" s="51"/>
      <c r="F34" s="44"/>
      <c r="G34" s="13"/>
      <c r="H34" s="12"/>
      <c r="I34" s="12"/>
    </row>
    <row r="36" spans="1:32" s="4" customFormat="1" ht="15.75" x14ac:dyDescent="0.25">
      <c r="A36" s="29" t="s">
        <v>11</v>
      </c>
      <c r="B36" s="5" t="s">
        <v>27</v>
      </c>
      <c r="D36" s="7"/>
      <c r="E36" s="40"/>
      <c r="F36" s="42"/>
      <c r="G36" s="1"/>
      <c r="H36" s="2"/>
      <c r="I36" s="10"/>
    </row>
    <row r="37" spans="1:32" s="4" customFormat="1" ht="16.5" thickBot="1" x14ac:dyDescent="0.3">
      <c r="A37" s="29"/>
      <c r="B37" s="5"/>
      <c r="D37" s="7"/>
      <c r="E37" s="40"/>
      <c r="F37" s="42"/>
      <c r="G37" s="1"/>
      <c r="H37" s="2"/>
      <c r="I37" s="10"/>
    </row>
    <row r="38" spans="1:32" ht="16.5" customHeight="1" x14ac:dyDescent="0.25">
      <c r="A38" s="186" t="s">
        <v>5</v>
      </c>
      <c r="B38" s="188" t="s">
        <v>0</v>
      </c>
      <c r="C38" s="190" t="s">
        <v>3</v>
      </c>
      <c r="D38" s="11"/>
      <c r="E38" s="50"/>
      <c r="F38" s="43"/>
      <c r="G38" s="11"/>
      <c r="H38" s="15"/>
      <c r="I38" s="3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6.5" customHeight="1" thickBot="1" x14ac:dyDescent="0.3">
      <c r="A39" s="187"/>
      <c r="B39" s="189"/>
      <c r="C39" s="189"/>
      <c r="D39" s="11"/>
      <c r="E39" s="50"/>
      <c r="F39" s="43"/>
      <c r="G39" s="11"/>
      <c r="H39" s="11"/>
      <c r="I39" s="37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s="7" customFormat="1" ht="15.75" customHeight="1" x14ac:dyDescent="0.25">
      <c r="A40" s="30" t="s">
        <v>59</v>
      </c>
      <c r="B40" s="16" t="s">
        <v>35</v>
      </c>
      <c r="C40" s="17">
        <v>800</v>
      </c>
      <c r="D40" s="13"/>
      <c r="E40" s="51"/>
      <c r="F40" s="44"/>
      <c r="G40" s="13"/>
      <c r="H40" s="12"/>
      <c r="I40" s="12"/>
    </row>
    <row r="41" spans="1:32" s="7" customFormat="1" ht="15.75" customHeight="1" x14ac:dyDescent="0.25">
      <c r="A41" s="30" t="s">
        <v>60</v>
      </c>
      <c r="B41" s="16" t="s">
        <v>36</v>
      </c>
      <c r="C41" s="17">
        <v>800</v>
      </c>
      <c r="D41" s="13"/>
      <c r="E41" s="51"/>
      <c r="F41" s="44"/>
      <c r="G41" s="13"/>
      <c r="H41" s="12"/>
      <c r="I41" s="12"/>
    </row>
    <row r="42" spans="1:32" s="7" customFormat="1" ht="15.75" customHeight="1" x14ac:dyDescent="0.25">
      <c r="A42" s="30" t="s">
        <v>61</v>
      </c>
      <c r="B42" s="16" t="s">
        <v>37</v>
      </c>
      <c r="C42" s="17">
        <v>650</v>
      </c>
      <c r="D42" s="13"/>
      <c r="E42" s="51"/>
      <c r="F42" s="44"/>
      <c r="G42" s="13"/>
      <c r="H42" s="12"/>
      <c r="I42" s="12"/>
    </row>
    <row r="43" spans="1:32" s="7" customFormat="1" ht="15.75" x14ac:dyDescent="0.25">
      <c r="A43" s="30" t="s">
        <v>62</v>
      </c>
      <c r="B43" s="16" t="s">
        <v>38</v>
      </c>
      <c r="C43" s="17">
        <v>650</v>
      </c>
      <c r="D43" s="13"/>
      <c r="E43" s="51"/>
      <c r="F43" s="44"/>
      <c r="G43" s="13"/>
      <c r="H43" s="12"/>
      <c r="I43" s="12"/>
    </row>
    <row r="44" spans="1:32" s="7" customFormat="1" ht="15.75" x14ac:dyDescent="0.25">
      <c r="A44" s="30" t="s">
        <v>63</v>
      </c>
      <c r="B44" s="3" t="s">
        <v>39</v>
      </c>
      <c r="C44" s="17">
        <v>550</v>
      </c>
      <c r="D44" s="13"/>
      <c r="E44" s="51"/>
      <c r="F44" s="44"/>
      <c r="G44" s="13"/>
      <c r="H44" s="12"/>
      <c r="I44" s="12"/>
    </row>
    <row r="45" spans="1:32" s="7" customFormat="1" ht="16.5" thickBot="1" x14ac:dyDescent="0.3">
      <c r="A45" s="32" t="s">
        <v>64</v>
      </c>
      <c r="B45" s="33" t="s">
        <v>40</v>
      </c>
      <c r="C45" s="18">
        <v>400</v>
      </c>
      <c r="D45" s="13"/>
      <c r="E45" s="51"/>
      <c r="F45" s="44"/>
      <c r="G45" s="13"/>
      <c r="H45" s="12"/>
      <c r="I45" s="12"/>
    </row>
    <row r="46" spans="1:32" s="4" customFormat="1" ht="15.75" x14ac:dyDescent="0.25">
      <c r="A46" s="1"/>
      <c r="B46" s="14"/>
      <c r="D46" s="7"/>
      <c r="E46" s="40"/>
      <c r="F46" s="41"/>
      <c r="H46" s="8"/>
      <c r="J46" s="9"/>
    </row>
    <row r="47" spans="1:32" s="4" customFormat="1" ht="15.75" x14ac:dyDescent="0.25">
      <c r="A47" s="29" t="s">
        <v>12</v>
      </c>
      <c r="B47" s="5" t="s">
        <v>28</v>
      </c>
      <c r="D47" s="7"/>
      <c r="E47" s="40"/>
      <c r="F47" s="42"/>
      <c r="G47" s="1"/>
      <c r="H47" s="2"/>
      <c r="I47" s="10"/>
    </row>
    <row r="48" spans="1:32" s="4" customFormat="1" ht="16.5" thickBot="1" x14ac:dyDescent="0.3">
      <c r="A48" s="29"/>
      <c r="B48" s="5"/>
      <c r="D48" s="7"/>
      <c r="E48" s="40"/>
      <c r="F48" s="42"/>
      <c r="G48" s="1"/>
      <c r="H48" s="2"/>
      <c r="I48" s="10"/>
    </row>
    <row r="49" spans="1:32" ht="16.5" customHeight="1" x14ac:dyDescent="0.25">
      <c r="A49" s="186" t="s">
        <v>5</v>
      </c>
      <c r="B49" s="188" t="s">
        <v>0</v>
      </c>
      <c r="C49" s="190" t="s">
        <v>3</v>
      </c>
      <c r="D49" s="11"/>
      <c r="E49" s="50"/>
      <c r="F49" s="43"/>
      <c r="G49" s="11"/>
      <c r="H49" s="15"/>
      <c r="I49" s="37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6.5" customHeight="1" thickBot="1" x14ac:dyDescent="0.3">
      <c r="A50" s="187"/>
      <c r="B50" s="189"/>
      <c r="C50" s="189"/>
      <c r="D50" s="11"/>
      <c r="E50" s="50"/>
      <c r="F50" s="43"/>
      <c r="G50" s="11"/>
      <c r="H50" s="11"/>
      <c r="I50" s="37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s="7" customFormat="1" ht="15.75" customHeight="1" x14ac:dyDescent="0.25">
      <c r="A51" s="30" t="s">
        <v>65</v>
      </c>
      <c r="B51" s="16" t="s">
        <v>35</v>
      </c>
      <c r="C51" s="17">
        <v>800</v>
      </c>
      <c r="D51" s="13"/>
      <c r="E51" s="51"/>
      <c r="F51" s="44"/>
      <c r="G51" s="13"/>
      <c r="H51" s="12"/>
      <c r="I51" s="12"/>
    </row>
    <row r="52" spans="1:32" s="7" customFormat="1" ht="15.75" customHeight="1" x14ac:dyDescent="0.25">
      <c r="A52" s="30" t="s">
        <v>66</v>
      </c>
      <c r="B52" s="16" t="s">
        <v>36</v>
      </c>
      <c r="C52" s="17">
        <v>800</v>
      </c>
      <c r="D52" s="13"/>
      <c r="E52" s="51"/>
      <c r="F52" s="44"/>
      <c r="G52" s="13"/>
      <c r="H52" s="12"/>
      <c r="I52" s="12"/>
    </row>
    <row r="53" spans="1:32" s="7" customFormat="1" ht="15.75" customHeight="1" x14ac:dyDescent="0.25">
      <c r="A53" s="30" t="s">
        <v>67</v>
      </c>
      <c r="B53" s="16" t="s">
        <v>37</v>
      </c>
      <c r="C53" s="17">
        <v>650</v>
      </c>
      <c r="D53" s="13"/>
      <c r="E53" s="51"/>
      <c r="F53" s="44"/>
      <c r="G53" s="13"/>
      <c r="H53" s="12"/>
      <c r="I53" s="12"/>
    </row>
    <row r="54" spans="1:32" s="7" customFormat="1" ht="15.75" x14ac:dyDescent="0.25">
      <c r="A54" s="30" t="s">
        <v>68</v>
      </c>
      <c r="B54" s="16" t="s">
        <v>38</v>
      </c>
      <c r="C54" s="17">
        <v>650</v>
      </c>
      <c r="D54" s="13"/>
      <c r="E54" s="51"/>
      <c r="F54" s="44"/>
      <c r="G54" s="13"/>
      <c r="H54" s="12"/>
      <c r="I54" s="12"/>
    </row>
    <row r="55" spans="1:32" s="7" customFormat="1" ht="15.75" x14ac:dyDescent="0.25">
      <c r="A55" s="30" t="s">
        <v>69</v>
      </c>
      <c r="B55" s="3" t="s">
        <v>39</v>
      </c>
      <c r="C55" s="17">
        <v>550</v>
      </c>
      <c r="D55" s="13"/>
      <c r="E55" s="51"/>
      <c r="F55" s="44"/>
      <c r="G55" s="13"/>
      <c r="H55" s="12"/>
      <c r="I55" s="12"/>
    </row>
    <row r="56" spans="1:32" s="7" customFormat="1" ht="16.5" thickBot="1" x14ac:dyDescent="0.3">
      <c r="A56" s="32" t="s">
        <v>70</v>
      </c>
      <c r="B56" s="33" t="s">
        <v>40</v>
      </c>
      <c r="C56" s="18">
        <v>400</v>
      </c>
      <c r="D56" s="13"/>
      <c r="E56" s="51"/>
      <c r="F56" s="44"/>
      <c r="G56" s="13"/>
      <c r="H56" s="12"/>
      <c r="I56" s="12"/>
    </row>
    <row r="58" spans="1:32" s="4" customFormat="1" ht="15.75" x14ac:dyDescent="0.25">
      <c r="A58" s="29" t="s">
        <v>13</v>
      </c>
      <c r="B58" s="5" t="s">
        <v>29</v>
      </c>
      <c r="D58" s="7"/>
      <c r="E58" s="40"/>
      <c r="F58" s="42"/>
      <c r="G58" s="1"/>
      <c r="H58" s="2"/>
      <c r="I58" s="10"/>
    </row>
    <row r="59" spans="1:32" s="4" customFormat="1" ht="16.5" thickBot="1" x14ac:dyDescent="0.3">
      <c r="A59" s="29"/>
      <c r="B59" s="5"/>
      <c r="D59" s="7"/>
      <c r="E59" s="40"/>
      <c r="F59" s="42"/>
      <c r="G59" s="1"/>
      <c r="H59" s="2"/>
      <c r="I59" s="10"/>
    </row>
    <row r="60" spans="1:32" ht="16.5" customHeight="1" x14ac:dyDescent="0.25">
      <c r="A60" s="186" t="s">
        <v>5</v>
      </c>
      <c r="B60" s="188" t="s">
        <v>0</v>
      </c>
      <c r="C60" s="190" t="s">
        <v>3</v>
      </c>
      <c r="D60" s="11"/>
      <c r="E60" s="50"/>
      <c r="F60" s="43"/>
      <c r="G60" s="11"/>
      <c r="H60" s="15"/>
      <c r="I60" s="37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6.5" customHeight="1" thickBot="1" x14ac:dyDescent="0.3">
      <c r="A61" s="187"/>
      <c r="B61" s="189"/>
      <c r="C61" s="189"/>
      <c r="D61" s="11"/>
      <c r="E61" s="50"/>
      <c r="F61" s="43"/>
      <c r="G61" s="11"/>
      <c r="H61" s="11"/>
      <c r="I61" s="37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s="7" customFormat="1" ht="15.75" customHeight="1" x14ac:dyDescent="0.25">
      <c r="A62" s="30" t="s">
        <v>71</v>
      </c>
      <c r="B62" s="16" t="s">
        <v>35</v>
      </c>
      <c r="C62" s="17">
        <v>800</v>
      </c>
      <c r="D62" s="13"/>
      <c r="E62" s="51"/>
      <c r="F62" s="44"/>
      <c r="G62" s="13"/>
      <c r="H62" s="12"/>
      <c r="I62" s="12"/>
    </row>
    <row r="63" spans="1:32" s="7" customFormat="1" ht="15.75" customHeight="1" x14ac:dyDescent="0.25">
      <c r="A63" s="30" t="s">
        <v>72</v>
      </c>
      <c r="B63" s="16" t="s">
        <v>36</v>
      </c>
      <c r="C63" s="17">
        <v>800</v>
      </c>
      <c r="D63" s="13"/>
      <c r="E63" s="51"/>
      <c r="F63" s="44"/>
      <c r="G63" s="13"/>
      <c r="H63" s="12"/>
      <c r="I63" s="12"/>
    </row>
    <row r="64" spans="1:32" s="7" customFormat="1" ht="15.75" customHeight="1" x14ac:dyDescent="0.25">
      <c r="A64" s="30" t="s">
        <v>73</v>
      </c>
      <c r="B64" s="16" t="s">
        <v>37</v>
      </c>
      <c r="C64" s="17">
        <v>650</v>
      </c>
      <c r="D64" s="13"/>
      <c r="E64" s="51"/>
      <c r="F64" s="44"/>
      <c r="G64" s="13"/>
      <c r="H64" s="12"/>
      <c r="I64" s="12"/>
    </row>
    <row r="65" spans="1:32" s="7" customFormat="1" ht="15.75" x14ac:dyDescent="0.25">
      <c r="A65" s="30" t="s">
        <v>74</v>
      </c>
      <c r="B65" s="16" t="s">
        <v>38</v>
      </c>
      <c r="C65" s="17">
        <v>650</v>
      </c>
      <c r="D65" s="13"/>
      <c r="E65" s="51"/>
      <c r="F65" s="44"/>
      <c r="G65" s="13"/>
      <c r="H65" s="12"/>
      <c r="I65" s="12"/>
    </row>
    <row r="66" spans="1:32" s="7" customFormat="1" ht="15.75" x14ac:dyDescent="0.25">
      <c r="A66" s="30" t="s">
        <v>75</v>
      </c>
      <c r="B66" s="3" t="s">
        <v>39</v>
      </c>
      <c r="C66" s="17">
        <v>550</v>
      </c>
      <c r="D66" s="13"/>
      <c r="E66" s="51"/>
      <c r="F66" s="44"/>
      <c r="G66" s="13"/>
      <c r="H66" s="12"/>
      <c r="I66" s="12"/>
    </row>
    <row r="67" spans="1:32" s="7" customFormat="1" ht="16.5" thickBot="1" x14ac:dyDescent="0.3">
      <c r="A67" s="32" t="s">
        <v>76</v>
      </c>
      <c r="B67" s="33" t="s">
        <v>40</v>
      </c>
      <c r="C67" s="18">
        <v>400</v>
      </c>
      <c r="D67" s="13"/>
      <c r="E67" s="51"/>
      <c r="F67" s="44"/>
      <c r="G67" s="13"/>
      <c r="H67" s="12"/>
      <c r="I67" s="12"/>
    </row>
    <row r="69" spans="1:32" s="4" customFormat="1" ht="15.75" x14ac:dyDescent="0.25">
      <c r="A69" s="29" t="s">
        <v>14</v>
      </c>
      <c r="B69" s="5" t="s">
        <v>30</v>
      </c>
      <c r="D69" s="7"/>
      <c r="E69" s="40"/>
      <c r="F69" s="42"/>
      <c r="G69" s="1"/>
      <c r="H69" s="2"/>
      <c r="I69" s="10"/>
    </row>
    <row r="70" spans="1:32" s="4" customFormat="1" ht="16.5" thickBot="1" x14ac:dyDescent="0.3">
      <c r="A70" s="29"/>
      <c r="B70" s="5"/>
      <c r="D70" s="7"/>
      <c r="E70" s="40"/>
      <c r="F70" s="42"/>
      <c r="G70" s="1"/>
      <c r="H70" s="2"/>
      <c r="I70" s="10"/>
    </row>
    <row r="71" spans="1:32" ht="16.5" customHeight="1" x14ac:dyDescent="0.25">
      <c r="A71" s="186" t="s">
        <v>5</v>
      </c>
      <c r="B71" s="188" t="s">
        <v>0</v>
      </c>
      <c r="C71" s="190" t="s">
        <v>3</v>
      </c>
      <c r="D71" s="11"/>
      <c r="E71" s="50"/>
      <c r="F71" s="43"/>
      <c r="G71" s="11"/>
      <c r="H71" s="15"/>
      <c r="I71" s="37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6.5" customHeight="1" thickBot="1" x14ac:dyDescent="0.3">
      <c r="A72" s="187"/>
      <c r="B72" s="189"/>
      <c r="C72" s="189"/>
      <c r="D72" s="11"/>
      <c r="E72" s="50"/>
      <c r="F72" s="43"/>
      <c r="G72" s="11"/>
      <c r="H72" s="11"/>
      <c r="I72" s="37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s="7" customFormat="1" ht="15.75" customHeight="1" x14ac:dyDescent="0.25">
      <c r="A73" s="30" t="s">
        <v>77</v>
      </c>
      <c r="B73" s="16" t="s">
        <v>35</v>
      </c>
      <c r="C73" s="17">
        <v>800</v>
      </c>
      <c r="D73" s="13"/>
      <c r="E73" s="51"/>
      <c r="F73" s="44"/>
      <c r="G73" s="13"/>
      <c r="H73" s="12"/>
      <c r="I73" s="12"/>
    </row>
    <row r="74" spans="1:32" s="7" customFormat="1" ht="15.75" customHeight="1" x14ac:dyDescent="0.25">
      <c r="A74" s="30" t="s">
        <v>78</v>
      </c>
      <c r="B74" s="16" t="s">
        <v>36</v>
      </c>
      <c r="C74" s="17">
        <v>800</v>
      </c>
      <c r="D74" s="13"/>
      <c r="E74" s="51"/>
      <c r="F74" s="44"/>
      <c r="G74" s="13"/>
      <c r="H74" s="12"/>
      <c r="I74" s="12"/>
    </row>
    <row r="75" spans="1:32" s="7" customFormat="1" ht="15.75" customHeight="1" x14ac:dyDescent="0.25">
      <c r="A75" s="30" t="s">
        <v>79</v>
      </c>
      <c r="B75" s="16" t="s">
        <v>37</v>
      </c>
      <c r="C75" s="17">
        <v>650</v>
      </c>
      <c r="D75" s="13"/>
      <c r="E75" s="51"/>
      <c r="F75" s="44"/>
      <c r="G75" s="13"/>
      <c r="H75" s="12"/>
      <c r="I75" s="12"/>
    </row>
    <row r="76" spans="1:32" s="7" customFormat="1" ht="15.75" x14ac:dyDescent="0.25">
      <c r="A76" s="30" t="s">
        <v>80</v>
      </c>
      <c r="B76" s="16" t="s">
        <v>38</v>
      </c>
      <c r="C76" s="17">
        <v>650</v>
      </c>
      <c r="D76" s="13"/>
      <c r="E76" s="51"/>
      <c r="F76" s="44"/>
      <c r="G76" s="13"/>
      <c r="H76" s="12"/>
      <c r="I76" s="12"/>
    </row>
    <row r="77" spans="1:32" s="7" customFormat="1" ht="15.75" x14ac:dyDescent="0.25">
      <c r="A77" s="30" t="s">
        <v>81</v>
      </c>
      <c r="B77" s="3" t="s">
        <v>39</v>
      </c>
      <c r="C77" s="17">
        <v>550</v>
      </c>
      <c r="D77" s="13"/>
      <c r="E77" s="51"/>
      <c r="F77" s="44"/>
      <c r="G77" s="13"/>
      <c r="H77" s="12"/>
      <c r="I77" s="12"/>
    </row>
    <row r="78" spans="1:32" s="7" customFormat="1" ht="16.5" thickBot="1" x14ac:dyDescent="0.3">
      <c r="A78" s="32" t="s">
        <v>82</v>
      </c>
      <c r="B78" s="33" t="s">
        <v>40</v>
      </c>
      <c r="C78" s="18">
        <v>400</v>
      </c>
      <c r="D78" s="13"/>
      <c r="E78" s="51"/>
      <c r="F78" s="44"/>
      <c r="G78" s="13"/>
      <c r="H78" s="12"/>
      <c r="I78" s="12"/>
    </row>
    <row r="80" spans="1:32" s="4" customFormat="1" ht="15.75" x14ac:dyDescent="0.25">
      <c r="A80" s="29" t="s">
        <v>15</v>
      </c>
      <c r="B80" s="5" t="s">
        <v>6</v>
      </c>
      <c r="D80" s="7"/>
      <c r="E80" s="40"/>
      <c r="F80" s="42"/>
      <c r="G80" s="1"/>
      <c r="H80" s="2"/>
      <c r="I80" s="10"/>
    </row>
    <row r="81" spans="1:32" s="4" customFormat="1" ht="16.5" thickBot="1" x14ac:dyDescent="0.3">
      <c r="A81" s="29"/>
      <c r="B81" s="5"/>
      <c r="D81" s="7"/>
      <c r="E81" s="40"/>
      <c r="F81" s="42"/>
      <c r="G81" s="1"/>
      <c r="H81" s="2"/>
      <c r="I81" s="10"/>
    </row>
    <row r="82" spans="1:32" ht="16.5" customHeight="1" x14ac:dyDescent="0.25">
      <c r="A82" s="186" t="s">
        <v>5</v>
      </c>
      <c r="B82" s="188" t="s">
        <v>0</v>
      </c>
      <c r="C82" s="190" t="s">
        <v>3</v>
      </c>
      <c r="D82" s="11"/>
      <c r="E82" s="50"/>
      <c r="F82" s="43"/>
      <c r="G82" s="11"/>
      <c r="H82" s="15"/>
      <c r="I82" s="37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6.5" customHeight="1" thickBot="1" x14ac:dyDescent="0.3">
      <c r="A83" s="187"/>
      <c r="B83" s="189"/>
      <c r="C83" s="189"/>
      <c r="D83" s="11"/>
      <c r="E83" s="50"/>
      <c r="F83" s="43"/>
      <c r="G83" s="11"/>
      <c r="H83" s="11"/>
      <c r="I83" s="37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s="7" customFormat="1" ht="15.75" customHeight="1" x14ac:dyDescent="0.25">
      <c r="A84" s="30" t="s">
        <v>83</v>
      </c>
      <c r="B84" s="53" t="s">
        <v>100</v>
      </c>
      <c r="C84" s="90">
        <v>100</v>
      </c>
      <c r="D84" s="13"/>
      <c r="E84" s="51"/>
      <c r="F84" s="44"/>
      <c r="G84" s="13"/>
      <c r="H84" s="12"/>
      <c r="I84" s="12"/>
    </row>
    <row r="85" spans="1:32" s="7" customFormat="1" ht="15.75" customHeight="1" x14ac:dyDescent="0.25">
      <c r="A85" s="30" t="s">
        <v>84</v>
      </c>
      <c r="B85" s="16" t="s">
        <v>101</v>
      </c>
      <c r="C85" s="17">
        <v>50</v>
      </c>
      <c r="D85" s="13"/>
      <c r="E85" s="51"/>
      <c r="F85" s="44"/>
      <c r="G85" s="13"/>
      <c r="H85" s="12"/>
      <c r="I85" s="12"/>
    </row>
    <row r="86" spans="1:32" s="7" customFormat="1" ht="15.75" customHeight="1" thickBot="1" x14ac:dyDescent="0.3">
      <c r="A86" s="32" t="s">
        <v>85</v>
      </c>
      <c r="B86" s="88" t="s">
        <v>309</v>
      </c>
      <c r="C86" s="18">
        <v>100</v>
      </c>
      <c r="D86" s="13"/>
      <c r="E86" s="51"/>
      <c r="F86" s="44"/>
      <c r="G86" s="13"/>
      <c r="H86" s="12"/>
      <c r="I86" s="12"/>
    </row>
    <row r="87" spans="1:32" s="4" customFormat="1" ht="15.75" x14ac:dyDescent="0.25">
      <c r="A87" s="1"/>
      <c r="B87" s="14"/>
      <c r="D87" s="7"/>
      <c r="E87" s="40"/>
      <c r="F87" s="41"/>
      <c r="H87" s="8"/>
      <c r="J87" s="9"/>
    </row>
    <row r="88" spans="1:32" s="4" customFormat="1" ht="15.75" x14ac:dyDescent="0.25">
      <c r="A88" s="29" t="s">
        <v>16</v>
      </c>
      <c r="B88" s="5" t="s">
        <v>31</v>
      </c>
      <c r="D88" s="7"/>
      <c r="E88" s="40"/>
      <c r="F88" s="42"/>
      <c r="G88" s="1"/>
      <c r="H88" s="2"/>
      <c r="I88" s="10"/>
    </row>
    <row r="89" spans="1:32" s="4" customFormat="1" ht="16.5" thickBot="1" x14ac:dyDescent="0.3">
      <c r="A89" s="29"/>
      <c r="B89" s="5"/>
      <c r="D89" s="7"/>
      <c r="E89" s="40"/>
      <c r="F89" s="42"/>
      <c r="G89" s="1"/>
      <c r="H89" s="2"/>
      <c r="I89" s="10"/>
    </row>
    <row r="90" spans="1:32" ht="16.5" customHeight="1" x14ac:dyDescent="0.25">
      <c r="A90" s="186" t="s">
        <v>5</v>
      </c>
      <c r="B90" s="188" t="s">
        <v>0</v>
      </c>
      <c r="C90" s="190" t="s">
        <v>3</v>
      </c>
      <c r="D90" s="11"/>
      <c r="E90" s="50"/>
      <c r="F90" s="43"/>
      <c r="G90" s="11"/>
      <c r="H90" s="15"/>
      <c r="I90" s="37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6.5" customHeight="1" thickBot="1" x14ac:dyDescent="0.3">
      <c r="A91" s="187"/>
      <c r="B91" s="189"/>
      <c r="C91" s="189"/>
      <c r="D91" s="11"/>
      <c r="E91" s="50"/>
      <c r="F91" s="43"/>
      <c r="G91" s="11"/>
      <c r="H91" s="11"/>
      <c r="I91" s="37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s="7" customFormat="1" ht="31.5" x14ac:dyDescent="0.25">
      <c r="A92" s="30" t="s">
        <v>94</v>
      </c>
      <c r="B92" s="16" t="s">
        <v>747</v>
      </c>
      <c r="C92" s="36">
        <v>2000</v>
      </c>
      <c r="D92" s="13"/>
      <c r="E92" s="51"/>
      <c r="F92" s="44"/>
      <c r="G92" s="13"/>
      <c r="H92" s="12"/>
      <c r="I92" s="12"/>
    </row>
    <row r="93" spans="1:32" s="7" customFormat="1" ht="31.5" x14ac:dyDescent="0.25">
      <c r="A93" s="30" t="s">
        <v>95</v>
      </c>
      <c r="B93" s="16" t="s">
        <v>748</v>
      </c>
      <c r="C93" s="36">
        <v>1700</v>
      </c>
      <c r="D93" s="13"/>
      <c r="E93" s="51"/>
      <c r="F93" s="44"/>
      <c r="G93" s="13"/>
      <c r="H93" s="12"/>
      <c r="I93" s="12"/>
    </row>
    <row r="94" spans="1:32" s="7" customFormat="1" ht="15.75" customHeight="1" x14ac:dyDescent="0.25">
      <c r="A94" s="30" t="s">
        <v>96</v>
      </c>
      <c r="B94" s="16" t="s">
        <v>86</v>
      </c>
      <c r="C94" s="36">
        <v>1300</v>
      </c>
      <c r="D94" s="13"/>
      <c r="E94" s="51"/>
      <c r="F94" s="44"/>
      <c r="G94" s="13"/>
      <c r="H94" s="12"/>
      <c r="I94" s="12"/>
    </row>
    <row r="95" spans="1:32" s="7" customFormat="1" ht="15.75" x14ac:dyDescent="0.25">
      <c r="A95" s="30" t="s">
        <v>97</v>
      </c>
      <c r="B95" s="16" t="s">
        <v>87</v>
      </c>
      <c r="C95" s="36">
        <v>1000</v>
      </c>
      <c r="D95" s="13"/>
      <c r="E95" s="51"/>
      <c r="F95" s="44"/>
      <c r="G95" s="13"/>
      <c r="H95" s="12"/>
      <c r="I95" s="12"/>
    </row>
    <row r="96" spans="1:32" s="7" customFormat="1" ht="15.75" x14ac:dyDescent="0.25">
      <c r="A96" s="30" t="s">
        <v>98</v>
      </c>
      <c r="B96" s="16" t="s">
        <v>88</v>
      </c>
      <c r="C96" s="36">
        <v>1000</v>
      </c>
      <c r="D96" s="13"/>
      <c r="E96" s="51"/>
      <c r="F96" s="44"/>
      <c r="G96" s="13"/>
      <c r="H96" s="12"/>
      <c r="I96" s="12"/>
    </row>
    <row r="97" spans="1:9" s="7" customFormat="1" ht="15.75" customHeight="1" x14ac:dyDescent="0.25">
      <c r="A97" s="30" t="s">
        <v>99</v>
      </c>
      <c r="B97" s="16" t="s">
        <v>89</v>
      </c>
      <c r="C97" s="36">
        <v>700</v>
      </c>
      <c r="D97" s="13"/>
      <c r="E97" s="51"/>
      <c r="F97" s="44"/>
      <c r="G97" s="13"/>
      <c r="H97" s="12"/>
      <c r="I97" s="12"/>
    </row>
    <row r="98" spans="1:9" s="7" customFormat="1" ht="15.75" customHeight="1" x14ac:dyDescent="0.25">
      <c r="A98" s="30" t="s">
        <v>112</v>
      </c>
      <c r="B98" s="96" t="s">
        <v>90</v>
      </c>
      <c r="C98" s="36">
        <v>550</v>
      </c>
      <c r="D98" s="13" t="s">
        <v>313</v>
      </c>
      <c r="E98" s="51"/>
      <c r="F98" s="44"/>
      <c r="G98" s="13"/>
      <c r="H98" s="12"/>
      <c r="I98" s="12"/>
    </row>
    <row r="99" spans="1:9" s="7" customFormat="1" ht="15.75" x14ac:dyDescent="0.25">
      <c r="A99" s="30" t="s">
        <v>113</v>
      </c>
      <c r="B99" s="96" t="s">
        <v>91</v>
      </c>
      <c r="C99" s="36">
        <v>400</v>
      </c>
      <c r="D99" s="13"/>
      <c r="E99" s="51"/>
      <c r="F99" s="44"/>
      <c r="G99" s="13"/>
      <c r="H99" s="12"/>
      <c r="I99" s="12"/>
    </row>
    <row r="100" spans="1:9" s="7" customFormat="1" ht="15.75" x14ac:dyDescent="0.25">
      <c r="A100" s="30" t="s">
        <v>114</v>
      </c>
      <c r="B100" s="3" t="s">
        <v>92</v>
      </c>
      <c r="C100" s="36">
        <v>1200</v>
      </c>
      <c r="D100" s="13"/>
      <c r="E100" s="51"/>
      <c r="F100" s="44"/>
      <c r="G100" s="13"/>
      <c r="H100" s="12"/>
      <c r="I100" s="12"/>
    </row>
    <row r="101" spans="1:9" s="7" customFormat="1" ht="15.75" x14ac:dyDescent="0.25">
      <c r="A101" s="30" t="s">
        <v>115</v>
      </c>
      <c r="B101" s="3" t="s">
        <v>750</v>
      </c>
      <c r="C101" s="36">
        <v>1400</v>
      </c>
      <c r="D101" s="13"/>
      <c r="E101" s="51"/>
      <c r="F101" s="44"/>
      <c r="G101" s="13"/>
      <c r="H101" s="12"/>
      <c r="I101" s="12"/>
    </row>
    <row r="102" spans="1:9" s="7" customFormat="1" ht="15.75" x14ac:dyDescent="0.25">
      <c r="A102" s="30" t="s">
        <v>116</v>
      </c>
      <c r="B102" s="66" t="s">
        <v>93</v>
      </c>
      <c r="C102" s="67">
        <v>350</v>
      </c>
      <c r="D102" s="13"/>
      <c r="E102" s="51"/>
      <c r="F102" s="44"/>
      <c r="G102" s="13"/>
      <c r="H102" s="12"/>
      <c r="I102" s="12"/>
    </row>
    <row r="103" spans="1:9" s="7" customFormat="1" ht="16.5" thickBot="1" x14ac:dyDescent="0.3">
      <c r="A103" s="32" t="s">
        <v>749</v>
      </c>
      <c r="B103" s="74" t="s">
        <v>217</v>
      </c>
      <c r="C103" s="75">
        <v>450</v>
      </c>
      <c r="D103" s="13"/>
      <c r="E103" s="51"/>
      <c r="F103" s="44"/>
      <c r="G103" s="13"/>
      <c r="H103" s="12"/>
      <c r="I103" s="12"/>
    </row>
    <row r="104" spans="1:9" s="7" customFormat="1" ht="15.75" x14ac:dyDescent="0.25">
      <c r="A104" s="34"/>
      <c r="B104" s="2"/>
      <c r="C104" s="35"/>
      <c r="D104" s="13"/>
      <c r="E104" s="51"/>
      <c r="F104" s="44"/>
      <c r="G104" s="13"/>
      <c r="H104" s="12"/>
      <c r="I104" s="12"/>
    </row>
    <row r="105" spans="1:9" ht="15.75" x14ac:dyDescent="0.25">
      <c r="A105" s="29" t="s">
        <v>17</v>
      </c>
      <c r="B105" s="5" t="s">
        <v>32</v>
      </c>
      <c r="C105" s="4"/>
    </row>
    <row r="106" spans="1:9" ht="16.5" thickBot="1" x14ac:dyDescent="0.3">
      <c r="A106" s="29"/>
      <c r="B106" s="5"/>
      <c r="C106" s="4"/>
    </row>
    <row r="107" spans="1:9" ht="16.5" customHeight="1" x14ac:dyDescent="0.25">
      <c r="A107" s="186" t="s">
        <v>5</v>
      </c>
      <c r="B107" s="188" t="s">
        <v>0</v>
      </c>
      <c r="C107" s="190" t="s">
        <v>3</v>
      </c>
    </row>
    <row r="108" spans="1:9" ht="16.5" customHeight="1" thickBot="1" x14ac:dyDescent="0.3">
      <c r="A108" s="187"/>
      <c r="B108" s="189"/>
      <c r="C108" s="189"/>
    </row>
    <row r="109" spans="1:9" ht="15.75" x14ac:dyDescent="0.25">
      <c r="A109" s="30" t="s">
        <v>102</v>
      </c>
      <c r="B109" s="66" t="s">
        <v>208</v>
      </c>
      <c r="C109" s="67">
        <v>200</v>
      </c>
    </row>
    <row r="110" spans="1:9" ht="15.75" x14ac:dyDescent="0.25">
      <c r="A110" s="30" t="s">
        <v>103</v>
      </c>
      <c r="B110" s="68" t="s">
        <v>209</v>
      </c>
      <c r="C110" s="67">
        <v>300</v>
      </c>
    </row>
    <row r="111" spans="1:9" ht="15.75" x14ac:dyDescent="0.25">
      <c r="A111" s="30" t="s">
        <v>104</v>
      </c>
      <c r="B111" s="66" t="s">
        <v>210</v>
      </c>
      <c r="C111" s="67">
        <v>350</v>
      </c>
    </row>
    <row r="112" spans="1:9" ht="15.75" x14ac:dyDescent="0.25">
      <c r="A112" s="30" t="s">
        <v>105</v>
      </c>
      <c r="B112" s="66" t="s">
        <v>211</v>
      </c>
      <c r="C112" s="67">
        <v>350</v>
      </c>
    </row>
    <row r="113" spans="1:3" ht="15.75" x14ac:dyDescent="0.25">
      <c r="A113" s="30" t="s">
        <v>106</v>
      </c>
      <c r="B113" s="68" t="s">
        <v>212</v>
      </c>
      <c r="C113" s="67">
        <v>800</v>
      </c>
    </row>
    <row r="114" spans="1:3" ht="15.75" x14ac:dyDescent="0.25">
      <c r="A114" s="30" t="s">
        <v>107</v>
      </c>
      <c r="B114" s="66" t="s">
        <v>213</v>
      </c>
      <c r="C114" s="67">
        <v>850</v>
      </c>
    </row>
    <row r="115" spans="1:3" ht="15.75" x14ac:dyDescent="0.25">
      <c r="A115" s="30" t="s">
        <v>108</v>
      </c>
      <c r="B115" s="69" t="s">
        <v>214</v>
      </c>
      <c r="C115" s="67">
        <v>900</v>
      </c>
    </row>
    <row r="116" spans="1:3" ht="15.75" x14ac:dyDescent="0.25">
      <c r="A116" s="30" t="s">
        <v>109</v>
      </c>
      <c r="B116" s="66" t="s">
        <v>215</v>
      </c>
      <c r="C116" s="67">
        <v>1000</v>
      </c>
    </row>
    <row r="117" spans="1:3" ht="15.75" x14ac:dyDescent="0.25">
      <c r="A117" s="30" t="s">
        <v>110</v>
      </c>
      <c r="B117" s="66" t="s">
        <v>216</v>
      </c>
      <c r="C117" s="67">
        <v>700</v>
      </c>
    </row>
    <row r="118" spans="1:3" ht="15.75" x14ac:dyDescent="0.25">
      <c r="A118" s="30" t="s">
        <v>111</v>
      </c>
      <c r="B118" s="66" t="s">
        <v>93</v>
      </c>
      <c r="C118" s="67">
        <v>350</v>
      </c>
    </row>
    <row r="119" spans="1:3" ht="15.75" x14ac:dyDescent="0.25">
      <c r="A119" s="30" t="s">
        <v>228</v>
      </c>
      <c r="B119" s="66" t="s">
        <v>217</v>
      </c>
      <c r="C119" s="67">
        <v>450</v>
      </c>
    </row>
    <row r="120" spans="1:3" ht="15.75" x14ac:dyDescent="0.25">
      <c r="A120" s="30"/>
      <c r="B120" s="70" t="s">
        <v>218</v>
      </c>
      <c r="C120" s="67"/>
    </row>
    <row r="121" spans="1:3" ht="15.75" x14ac:dyDescent="0.25">
      <c r="A121" s="30" t="s">
        <v>229</v>
      </c>
      <c r="B121" s="66" t="s">
        <v>219</v>
      </c>
      <c r="C121" s="67">
        <v>800</v>
      </c>
    </row>
    <row r="122" spans="1:3" ht="15.75" x14ac:dyDescent="0.25">
      <c r="A122" s="30" t="s">
        <v>230</v>
      </c>
      <c r="B122" s="68" t="s">
        <v>220</v>
      </c>
      <c r="C122" s="67">
        <v>750</v>
      </c>
    </row>
    <row r="123" spans="1:3" ht="15.75" x14ac:dyDescent="0.25">
      <c r="A123" s="30" t="s">
        <v>231</v>
      </c>
      <c r="B123" s="66" t="s">
        <v>221</v>
      </c>
      <c r="C123" s="67">
        <v>750</v>
      </c>
    </row>
    <row r="124" spans="1:3" ht="15.75" x14ac:dyDescent="0.25">
      <c r="A124" s="30" t="s">
        <v>232</v>
      </c>
      <c r="B124" s="68" t="s">
        <v>222</v>
      </c>
      <c r="C124" s="67">
        <v>800</v>
      </c>
    </row>
    <row r="125" spans="1:3" ht="15.75" x14ac:dyDescent="0.25">
      <c r="A125" s="30" t="s">
        <v>233</v>
      </c>
      <c r="B125" s="66" t="s">
        <v>223</v>
      </c>
      <c r="C125" s="71">
        <v>800</v>
      </c>
    </row>
    <row r="126" spans="1:3" ht="15.75" x14ac:dyDescent="0.25">
      <c r="A126" s="30" t="s">
        <v>234</v>
      </c>
      <c r="B126" s="66" t="s">
        <v>224</v>
      </c>
      <c r="C126" s="71">
        <v>900</v>
      </c>
    </row>
    <row r="127" spans="1:3" ht="31.5" x14ac:dyDescent="0.25">
      <c r="A127" s="30" t="s">
        <v>235</v>
      </c>
      <c r="B127" s="72" t="s">
        <v>225</v>
      </c>
      <c r="C127" s="71">
        <v>1200</v>
      </c>
    </row>
    <row r="128" spans="1:3" ht="31.5" x14ac:dyDescent="0.25">
      <c r="A128" s="30" t="s">
        <v>236</v>
      </c>
      <c r="B128" s="73" t="s">
        <v>226</v>
      </c>
      <c r="C128" s="71">
        <v>1100</v>
      </c>
    </row>
    <row r="129" spans="1:32" ht="16.5" thickBot="1" x14ac:dyDescent="0.3">
      <c r="A129" s="32" t="s">
        <v>237</v>
      </c>
      <c r="B129" s="74" t="s">
        <v>227</v>
      </c>
      <c r="C129" s="75">
        <v>800</v>
      </c>
    </row>
    <row r="130" spans="1:32" s="4" customFormat="1" ht="15.75" x14ac:dyDescent="0.25">
      <c r="A130" s="1"/>
      <c r="B130" s="14"/>
      <c r="D130" s="7"/>
      <c r="E130" s="40"/>
      <c r="F130" s="41"/>
      <c r="H130" s="8"/>
      <c r="J130" s="9"/>
    </row>
    <row r="131" spans="1:32" s="4" customFormat="1" ht="15.75" x14ac:dyDescent="0.25">
      <c r="A131" s="29" t="s">
        <v>18</v>
      </c>
      <c r="B131" s="5" t="s">
        <v>33</v>
      </c>
      <c r="D131" s="7"/>
      <c r="E131" s="40"/>
      <c r="F131" s="42"/>
      <c r="G131" s="1"/>
      <c r="H131" s="2"/>
      <c r="I131" s="10"/>
    </row>
    <row r="132" spans="1:32" s="4" customFormat="1" ht="16.5" thickBot="1" x14ac:dyDescent="0.3">
      <c r="A132" s="29"/>
      <c r="B132" s="5"/>
      <c r="D132" s="7"/>
      <c r="E132" s="40"/>
      <c r="F132" s="42"/>
      <c r="G132" s="1"/>
      <c r="H132" s="2"/>
      <c r="I132" s="10"/>
    </row>
    <row r="133" spans="1:32" ht="16.5" customHeight="1" x14ac:dyDescent="0.25">
      <c r="A133" s="186" t="s">
        <v>5</v>
      </c>
      <c r="B133" s="188" t="s">
        <v>0</v>
      </c>
      <c r="C133" s="190" t="s">
        <v>3</v>
      </c>
      <c r="D133" s="11"/>
      <c r="E133" s="50"/>
      <c r="F133" s="43"/>
      <c r="G133" s="11"/>
      <c r="H133" s="15"/>
      <c r="I133" s="37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6.5" customHeight="1" thickBot="1" x14ac:dyDescent="0.3">
      <c r="A134" s="187"/>
      <c r="B134" s="189"/>
      <c r="C134" s="189"/>
      <c r="D134" s="11"/>
      <c r="E134" s="50"/>
      <c r="F134" s="43"/>
      <c r="G134" s="11"/>
      <c r="H134" s="11"/>
      <c r="I134" s="37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s="7" customFormat="1" ht="15.75" customHeight="1" x14ac:dyDescent="0.25">
      <c r="A135" s="30" t="s">
        <v>117</v>
      </c>
      <c r="B135" s="16" t="s">
        <v>35</v>
      </c>
      <c r="C135" s="17">
        <v>800</v>
      </c>
      <c r="D135" s="13"/>
      <c r="E135" s="51"/>
      <c r="F135" s="44"/>
      <c r="G135" s="13"/>
      <c r="H135" s="12"/>
      <c r="I135" s="12"/>
    </row>
    <row r="136" spans="1:32" s="7" customFormat="1" ht="15.75" customHeight="1" x14ac:dyDescent="0.25">
      <c r="A136" s="30" t="s">
        <v>118</v>
      </c>
      <c r="B136" s="16" t="s">
        <v>36</v>
      </c>
      <c r="C136" s="17">
        <v>800</v>
      </c>
      <c r="D136" s="13"/>
      <c r="E136" s="51"/>
      <c r="F136" s="44"/>
      <c r="G136" s="13"/>
      <c r="H136" s="12"/>
      <c r="I136" s="12"/>
    </row>
    <row r="137" spans="1:32" s="7" customFormat="1" ht="15.75" customHeight="1" x14ac:dyDescent="0.25">
      <c r="A137" s="30" t="s">
        <v>119</v>
      </c>
      <c r="B137" s="16" t="s">
        <v>37</v>
      </c>
      <c r="C137" s="17">
        <v>650</v>
      </c>
      <c r="D137" s="13"/>
      <c r="E137" s="51"/>
      <c r="F137" s="44"/>
      <c r="G137" s="13"/>
      <c r="H137" s="12"/>
      <c r="I137" s="12"/>
    </row>
    <row r="138" spans="1:32" s="7" customFormat="1" ht="15.75" x14ac:dyDescent="0.25">
      <c r="A138" s="30" t="s">
        <v>120</v>
      </c>
      <c r="B138" s="16" t="s">
        <v>38</v>
      </c>
      <c r="C138" s="17">
        <v>650</v>
      </c>
      <c r="D138" s="13"/>
      <c r="E138" s="51"/>
      <c r="F138" s="44"/>
      <c r="G138" s="13"/>
      <c r="H138" s="12"/>
      <c r="I138" s="12"/>
    </row>
    <row r="139" spans="1:32" s="7" customFormat="1" ht="15.75" x14ac:dyDescent="0.25">
      <c r="A139" s="30" t="s">
        <v>785</v>
      </c>
      <c r="B139" s="3" t="s">
        <v>39</v>
      </c>
      <c r="C139" s="17">
        <v>550</v>
      </c>
      <c r="D139" s="13"/>
      <c r="E139" s="51"/>
      <c r="F139" s="44"/>
      <c r="G139" s="13"/>
      <c r="H139" s="12"/>
      <c r="I139" s="12"/>
    </row>
    <row r="140" spans="1:32" s="7" customFormat="1" ht="16.5" thickBot="1" x14ac:dyDescent="0.3">
      <c r="A140" s="30" t="s">
        <v>786</v>
      </c>
      <c r="B140" s="33" t="s">
        <v>40</v>
      </c>
      <c r="C140" s="18">
        <v>400</v>
      </c>
      <c r="D140" s="13"/>
      <c r="E140" s="51"/>
      <c r="F140" s="44"/>
      <c r="G140" s="13"/>
      <c r="H140" s="12"/>
      <c r="I140" s="12"/>
    </row>
    <row r="141" spans="1:32" s="7" customFormat="1" ht="15.75" x14ac:dyDescent="0.25">
      <c r="A141" s="52" t="s">
        <v>787</v>
      </c>
      <c r="B141" s="157" t="s">
        <v>238</v>
      </c>
      <c r="C141" s="165">
        <v>2000</v>
      </c>
      <c r="D141" s="13"/>
      <c r="E141" s="51"/>
      <c r="F141" s="44"/>
      <c r="G141" s="13"/>
      <c r="H141" s="12"/>
      <c r="I141" s="12"/>
    </row>
    <row r="142" spans="1:32" s="7" customFormat="1" ht="15.75" x14ac:dyDescent="0.25">
      <c r="A142" s="30" t="s">
        <v>788</v>
      </c>
      <c r="B142" s="3" t="s">
        <v>239</v>
      </c>
      <c r="C142" s="166">
        <v>2000</v>
      </c>
      <c r="D142" s="13"/>
      <c r="E142" s="51"/>
      <c r="F142" s="44"/>
      <c r="G142" s="13"/>
      <c r="H142" s="12"/>
      <c r="I142" s="12"/>
    </row>
    <row r="143" spans="1:32" s="7" customFormat="1" ht="15.75" customHeight="1" x14ac:dyDescent="0.25">
      <c r="A143" s="30" t="s">
        <v>789</v>
      </c>
      <c r="B143" s="3" t="s">
        <v>240</v>
      </c>
      <c r="C143" s="166">
        <v>2200</v>
      </c>
      <c r="D143" s="13"/>
      <c r="E143" s="51"/>
      <c r="F143" s="44"/>
      <c r="G143" s="13"/>
      <c r="H143" s="12"/>
      <c r="I143" s="12"/>
    </row>
    <row r="144" spans="1:32" s="7" customFormat="1" ht="15.75" customHeight="1" x14ac:dyDescent="0.25">
      <c r="A144" s="30" t="s">
        <v>790</v>
      </c>
      <c r="B144" s="158" t="s">
        <v>241</v>
      </c>
      <c r="C144" s="166">
        <v>2500</v>
      </c>
      <c r="D144" s="13"/>
      <c r="E144" s="51"/>
      <c r="F144" s="44"/>
      <c r="G144" s="13"/>
      <c r="H144" s="12"/>
      <c r="I144" s="12"/>
    </row>
    <row r="145" spans="1:32" s="7" customFormat="1" ht="15.75" x14ac:dyDescent="0.25">
      <c r="A145" s="30" t="s">
        <v>791</v>
      </c>
      <c r="B145" s="89" t="s">
        <v>792</v>
      </c>
      <c r="C145" s="79">
        <v>3000</v>
      </c>
      <c r="D145" s="13"/>
      <c r="E145" s="51"/>
      <c r="F145" s="44"/>
      <c r="G145" s="13"/>
      <c r="H145" s="12"/>
      <c r="I145" s="12"/>
    </row>
    <row r="146" spans="1:32" s="7" customFormat="1" ht="15.75" customHeight="1" x14ac:dyDescent="0.25">
      <c r="A146" s="30" t="s">
        <v>793</v>
      </c>
      <c r="B146" s="78" t="s">
        <v>794</v>
      </c>
      <c r="C146" s="79">
        <v>3500</v>
      </c>
      <c r="D146" s="13"/>
      <c r="E146" s="51"/>
      <c r="F146" s="44"/>
      <c r="G146" s="13"/>
      <c r="H146" s="12"/>
      <c r="I146" s="12"/>
    </row>
    <row r="147" spans="1:32" s="7" customFormat="1" ht="15.75" customHeight="1" x14ac:dyDescent="0.25">
      <c r="A147" s="30" t="s">
        <v>795</v>
      </c>
      <c r="B147" s="78" t="s">
        <v>796</v>
      </c>
      <c r="C147" s="79">
        <v>3300</v>
      </c>
      <c r="D147" s="13"/>
      <c r="E147" s="51"/>
      <c r="F147" s="44"/>
      <c r="G147" s="13"/>
      <c r="H147" s="12"/>
      <c r="I147" s="12"/>
    </row>
    <row r="148" spans="1:32" s="7" customFormat="1" ht="15.75" x14ac:dyDescent="0.25">
      <c r="A148" s="30" t="s">
        <v>797</v>
      </c>
      <c r="B148" s="78" t="s">
        <v>798</v>
      </c>
      <c r="C148" s="82">
        <v>5500</v>
      </c>
      <c r="D148" s="13"/>
      <c r="E148" s="51"/>
      <c r="F148" s="44"/>
      <c r="G148" s="13"/>
      <c r="H148" s="12"/>
      <c r="I148" s="12"/>
    </row>
    <row r="149" spans="1:32" s="7" customFormat="1" ht="31.5" customHeight="1" x14ac:dyDescent="0.25">
      <c r="A149" s="30" t="s">
        <v>799</v>
      </c>
      <c r="B149" s="97" t="s">
        <v>800</v>
      </c>
      <c r="C149" s="56">
        <v>6000</v>
      </c>
      <c r="D149" s="13"/>
      <c r="E149" s="51"/>
      <c r="F149" s="44"/>
      <c r="G149" s="13"/>
      <c r="H149" s="12"/>
      <c r="I149" s="12"/>
    </row>
    <row r="150" spans="1:32" s="7" customFormat="1" ht="31.5" x14ac:dyDescent="0.25">
      <c r="A150" s="30" t="s">
        <v>801</v>
      </c>
      <c r="B150" s="97" t="s">
        <v>802</v>
      </c>
      <c r="C150" s="56">
        <v>9000</v>
      </c>
      <c r="D150" s="13"/>
      <c r="E150" s="51"/>
      <c r="F150" s="44"/>
      <c r="G150" s="13"/>
      <c r="H150" s="12"/>
      <c r="I150" s="12"/>
    </row>
    <row r="151" spans="1:32" s="7" customFormat="1" ht="15.75" customHeight="1" x14ac:dyDescent="0.25">
      <c r="A151" s="30" t="s">
        <v>803</v>
      </c>
      <c r="B151" s="159" t="s">
        <v>804</v>
      </c>
      <c r="C151" s="160">
        <v>2500</v>
      </c>
      <c r="D151" s="13"/>
      <c r="E151" s="51"/>
      <c r="F151" s="44"/>
      <c r="G151" s="13"/>
      <c r="H151" s="12"/>
      <c r="I151" s="12"/>
    </row>
    <row r="152" spans="1:32" s="7" customFormat="1" ht="15.75" x14ac:dyDescent="0.25">
      <c r="A152" s="30" t="s">
        <v>805</v>
      </c>
      <c r="B152" s="180" t="s">
        <v>806</v>
      </c>
      <c r="C152" s="56">
        <v>4000</v>
      </c>
      <c r="D152" s="13"/>
      <c r="E152" s="51"/>
      <c r="F152" s="44"/>
      <c r="G152" s="13"/>
      <c r="H152" s="12"/>
      <c r="I152" s="12"/>
    </row>
    <row r="153" spans="1:32" s="7" customFormat="1" ht="16.5" thickBot="1" x14ac:dyDescent="0.3">
      <c r="A153" s="32" t="s">
        <v>831</v>
      </c>
      <c r="B153" s="181" t="s">
        <v>832</v>
      </c>
      <c r="C153" s="61">
        <v>1000</v>
      </c>
      <c r="D153" s="13"/>
      <c r="E153" s="51"/>
      <c r="F153" s="44"/>
      <c r="G153" s="13"/>
      <c r="H153" s="12"/>
      <c r="I153" s="12"/>
    </row>
    <row r="154" spans="1:32" s="4" customFormat="1" ht="15.75" x14ac:dyDescent="0.25">
      <c r="A154" s="1"/>
      <c r="B154" s="14"/>
      <c r="D154" s="7"/>
      <c r="E154" s="40"/>
      <c r="F154" s="41"/>
      <c r="H154" s="8"/>
      <c r="J154" s="9"/>
    </row>
    <row r="155" spans="1:32" s="4" customFormat="1" ht="15.75" x14ac:dyDescent="0.25">
      <c r="A155" s="29" t="s">
        <v>19</v>
      </c>
      <c r="B155" s="5" t="s">
        <v>311</v>
      </c>
      <c r="D155" s="7"/>
      <c r="E155" s="40"/>
      <c r="F155" s="42"/>
      <c r="G155" s="1"/>
      <c r="H155" s="2"/>
      <c r="I155" s="10"/>
    </row>
    <row r="156" spans="1:32" s="4" customFormat="1" ht="16.5" thickBot="1" x14ac:dyDescent="0.3">
      <c r="A156" s="29"/>
      <c r="B156" s="5"/>
      <c r="D156" s="7"/>
      <c r="E156" s="40"/>
      <c r="F156" s="42"/>
      <c r="G156" s="1"/>
      <c r="H156" s="2"/>
      <c r="I156" s="10"/>
    </row>
    <row r="157" spans="1:32" ht="16.5" customHeight="1" x14ac:dyDescent="0.25">
      <c r="A157" s="186" t="s">
        <v>5</v>
      </c>
      <c r="B157" s="188" t="s">
        <v>0</v>
      </c>
      <c r="C157" s="190" t="s">
        <v>3</v>
      </c>
      <c r="D157" s="11"/>
      <c r="E157" s="50"/>
      <c r="F157" s="43"/>
      <c r="G157" s="11"/>
      <c r="H157" s="15"/>
      <c r="I157" s="37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6.5" customHeight="1" thickBot="1" x14ac:dyDescent="0.3">
      <c r="A158" s="187"/>
      <c r="B158" s="189"/>
      <c r="C158" s="189"/>
      <c r="D158" s="11"/>
      <c r="E158" s="50"/>
      <c r="F158" s="43"/>
      <c r="G158" s="11"/>
      <c r="H158" s="11"/>
      <c r="I158" s="37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s="7" customFormat="1" ht="15.75" x14ac:dyDescent="0.25">
      <c r="A159" s="30"/>
      <c r="B159" s="99" t="s">
        <v>121</v>
      </c>
      <c r="C159" s="167"/>
      <c r="D159" s="13"/>
      <c r="E159" s="51"/>
      <c r="F159" s="44"/>
      <c r="G159" s="13"/>
      <c r="H159" s="12"/>
      <c r="I159" s="12"/>
    </row>
    <row r="160" spans="1:32" s="7" customFormat="1" ht="15.75" customHeight="1" x14ac:dyDescent="0.25">
      <c r="A160" s="30" t="s">
        <v>270</v>
      </c>
      <c r="B160" s="76" t="s">
        <v>242</v>
      </c>
      <c r="C160" s="77">
        <v>840</v>
      </c>
      <c r="D160" s="13"/>
      <c r="E160" s="51"/>
      <c r="F160" s="44"/>
      <c r="G160" s="13"/>
      <c r="H160" s="12"/>
      <c r="I160" s="12"/>
    </row>
    <row r="161" spans="1:9" s="7" customFormat="1" ht="15.75" customHeight="1" x14ac:dyDescent="0.25">
      <c r="A161" s="30" t="s">
        <v>271</v>
      </c>
      <c r="B161" s="78" t="s">
        <v>243</v>
      </c>
      <c r="C161" s="79">
        <v>430</v>
      </c>
      <c r="D161" s="13"/>
      <c r="E161" s="51"/>
      <c r="F161" s="44"/>
      <c r="G161" s="13"/>
      <c r="H161" s="12"/>
      <c r="I161" s="12"/>
    </row>
    <row r="162" spans="1:9" s="7" customFormat="1" ht="15.75" x14ac:dyDescent="0.25">
      <c r="A162" s="30" t="s">
        <v>272</v>
      </c>
      <c r="B162" s="2" t="s">
        <v>244</v>
      </c>
      <c r="C162" s="79">
        <v>900</v>
      </c>
      <c r="D162" s="13"/>
      <c r="E162" s="51"/>
      <c r="F162" s="44"/>
      <c r="G162" s="13"/>
      <c r="H162" s="12"/>
      <c r="I162" s="12"/>
    </row>
    <row r="163" spans="1:9" ht="15.75" x14ac:dyDescent="0.25">
      <c r="A163" s="30" t="s">
        <v>273</v>
      </c>
      <c r="B163" s="78" t="s">
        <v>245</v>
      </c>
      <c r="C163" s="79">
        <v>430</v>
      </c>
    </row>
    <row r="164" spans="1:9" ht="15.75" x14ac:dyDescent="0.25">
      <c r="A164" s="30" t="s">
        <v>274</v>
      </c>
      <c r="B164" s="2" t="s">
        <v>246</v>
      </c>
      <c r="C164" s="79">
        <v>315</v>
      </c>
    </row>
    <row r="165" spans="1:9" ht="15.75" x14ac:dyDescent="0.25">
      <c r="A165" s="30" t="s">
        <v>275</v>
      </c>
      <c r="B165" s="78" t="s">
        <v>247</v>
      </c>
      <c r="C165" s="79">
        <v>545</v>
      </c>
      <c r="D165" s="13"/>
    </row>
    <row r="166" spans="1:9" ht="15.75" x14ac:dyDescent="0.25">
      <c r="A166" s="30" t="s">
        <v>276</v>
      </c>
      <c r="B166" s="2" t="s">
        <v>248</v>
      </c>
      <c r="C166" s="79">
        <v>660</v>
      </c>
      <c r="D166" s="13"/>
    </row>
    <row r="167" spans="1:9" ht="15.75" x14ac:dyDescent="0.25">
      <c r="A167" s="30" t="s">
        <v>277</v>
      </c>
      <c r="B167" s="78" t="s">
        <v>249</v>
      </c>
      <c r="C167" s="79">
        <v>315</v>
      </c>
      <c r="D167" s="13"/>
    </row>
    <row r="168" spans="1:9" ht="15.75" x14ac:dyDescent="0.25">
      <c r="A168" s="30" t="s">
        <v>278</v>
      </c>
      <c r="B168" s="2" t="s">
        <v>250</v>
      </c>
      <c r="C168" s="79">
        <v>950</v>
      </c>
      <c r="D168" s="13"/>
      <c r="G168" s="39"/>
    </row>
    <row r="169" spans="1:9" ht="15.75" x14ac:dyDescent="0.25">
      <c r="A169" s="30" t="s">
        <v>279</v>
      </c>
      <c r="B169" s="78" t="s">
        <v>251</v>
      </c>
      <c r="C169" s="79">
        <v>490</v>
      </c>
      <c r="D169" s="13"/>
    </row>
    <row r="170" spans="1:9" ht="15.75" x14ac:dyDescent="0.25">
      <c r="A170" s="30" t="s">
        <v>280</v>
      </c>
      <c r="B170" s="2" t="s">
        <v>252</v>
      </c>
      <c r="C170" s="79">
        <v>545</v>
      </c>
      <c r="D170" s="13"/>
    </row>
    <row r="171" spans="1:9" ht="15.75" customHeight="1" x14ac:dyDescent="0.25">
      <c r="A171" s="30" t="s">
        <v>281</v>
      </c>
      <c r="B171" s="80" t="s">
        <v>253</v>
      </c>
      <c r="C171" s="81">
        <v>840</v>
      </c>
      <c r="D171" s="13"/>
    </row>
    <row r="172" spans="1:9" s="7" customFormat="1" ht="15.75" customHeight="1" x14ac:dyDescent="0.25">
      <c r="A172" s="30" t="s">
        <v>282</v>
      </c>
      <c r="B172" s="2" t="s">
        <v>254</v>
      </c>
      <c r="C172" s="79">
        <v>550</v>
      </c>
      <c r="D172" s="13"/>
      <c r="E172" s="51"/>
      <c r="F172" s="44"/>
      <c r="G172" s="13"/>
      <c r="H172" s="12"/>
      <c r="I172" s="12"/>
    </row>
    <row r="173" spans="1:9" s="7" customFormat="1" ht="15.75" customHeight="1" x14ac:dyDescent="0.25">
      <c r="A173" s="30" t="s">
        <v>283</v>
      </c>
      <c r="B173" s="78" t="s">
        <v>255</v>
      </c>
      <c r="C173" s="79">
        <v>550</v>
      </c>
      <c r="D173" s="13"/>
      <c r="E173" s="51"/>
      <c r="F173" s="44"/>
      <c r="G173" s="13"/>
      <c r="H173" s="12"/>
      <c r="I173" s="12"/>
    </row>
    <row r="174" spans="1:9" s="7" customFormat="1" ht="15.75" x14ac:dyDescent="0.25">
      <c r="A174" s="30" t="s">
        <v>284</v>
      </c>
      <c r="B174" s="78" t="s">
        <v>256</v>
      </c>
      <c r="C174" s="79">
        <v>430</v>
      </c>
      <c r="D174" s="13"/>
      <c r="E174" s="51"/>
      <c r="F174" s="44"/>
      <c r="G174" s="13"/>
      <c r="H174" s="12"/>
      <c r="I174" s="12"/>
    </row>
    <row r="175" spans="1:9" ht="15.75" x14ac:dyDescent="0.25">
      <c r="A175" s="30" t="s">
        <v>285</v>
      </c>
      <c r="B175" s="78" t="s">
        <v>257</v>
      </c>
      <c r="C175" s="79">
        <v>430</v>
      </c>
    </row>
    <row r="176" spans="1:9" ht="15.75" x14ac:dyDescent="0.25">
      <c r="A176" s="30" t="s">
        <v>286</v>
      </c>
      <c r="B176" s="78" t="s">
        <v>258</v>
      </c>
      <c r="C176" s="79">
        <v>430</v>
      </c>
    </row>
    <row r="177" spans="1:7" ht="15.75" x14ac:dyDescent="0.25">
      <c r="A177" s="30" t="s">
        <v>287</v>
      </c>
      <c r="B177" s="3" t="s">
        <v>259</v>
      </c>
      <c r="C177" s="82">
        <v>660</v>
      </c>
      <c r="D177" s="13"/>
    </row>
    <row r="178" spans="1:7" ht="15.75" x14ac:dyDescent="0.25">
      <c r="A178" s="30" t="s">
        <v>288</v>
      </c>
      <c r="B178" s="85" t="s">
        <v>289</v>
      </c>
      <c r="C178" s="56">
        <v>700</v>
      </c>
      <c r="D178" s="13"/>
    </row>
    <row r="179" spans="1:7" ht="15.75" x14ac:dyDescent="0.25">
      <c r="A179" s="30"/>
      <c r="B179" s="191" t="s">
        <v>218</v>
      </c>
      <c r="C179" s="192"/>
      <c r="D179" s="13"/>
    </row>
    <row r="180" spans="1:7" ht="15.75" x14ac:dyDescent="0.25">
      <c r="A180" s="30" t="s">
        <v>126</v>
      </c>
      <c r="B180" s="3" t="s">
        <v>219</v>
      </c>
      <c r="C180" s="79">
        <v>890</v>
      </c>
      <c r="D180" s="13"/>
    </row>
    <row r="181" spans="1:7" ht="15.75" x14ac:dyDescent="0.25">
      <c r="A181" s="30" t="s">
        <v>127</v>
      </c>
      <c r="B181" s="2" t="s">
        <v>220</v>
      </c>
      <c r="C181" s="79">
        <v>890</v>
      </c>
      <c r="D181" s="13"/>
      <c r="G181" s="39"/>
    </row>
    <row r="182" spans="1:7" ht="15.75" x14ac:dyDescent="0.25">
      <c r="A182" s="30" t="s">
        <v>128</v>
      </c>
      <c r="B182" s="3" t="s">
        <v>221</v>
      </c>
      <c r="C182" s="79">
        <v>890</v>
      </c>
      <c r="D182" s="13"/>
    </row>
    <row r="183" spans="1:7" ht="15.75" x14ac:dyDescent="0.25">
      <c r="A183" s="30" t="s">
        <v>129</v>
      </c>
      <c r="B183" s="2" t="s">
        <v>222</v>
      </c>
      <c r="C183" s="79">
        <v>890</v>
      </c>
      <c r="D183" s="13"/>
    </row>
    <row r="184" spans="1:7" ht="15.75" x14ac:dyDescent="0.25">
      <c r="A184" s="30" t="s">
        <v>130</v>
      </c>
      <c r="B184" s="3" t="s">
        <v>260</v>
      </c>
      <c r="C184" s="79">
        <v>890</v>
      </c>
      <c r="D184" s="13"/>
    </row>
    <row r="185" spans="1:7" ht="15.75" x14ac:dyDescent="0.25">
      <c r="A185" s="30" t="s">
        <v>131</v>
      </c>
      <c r="B185" s="3" t="s">
        <v>261</v>
      </c>
      <c r="C185" s="79">
        <v>1120</v>
      </c>
      <c r="D185" s="13"/>
    </row>
    <row r="186" spans="1:7" ht="15.75" x14ac:dyDescent="0.25">
      <c r="A186" s="30" t="s">
        <v>132</v>
      </c>
      <c r="B186" s="3" t="s">
        <v>262</v>
      </c>
      <c r="C186" s="79">
        <v>1240</v>
      </c>
      <c r="D186" s="13"/>
      <c r="G186" s="39"/>
    </row>
    <row r="187" spans="1:7" ht="31.5" x14ac:dyDescent="0.25">
      <c r="A187" s="30" t="s">
        <v>133</v>
      </c>
      <c r="B187" s="83" t="s">
        <v>263</v>
      </c>
      <c r="C187" s="84">
        <v>1240</v>
      </c>
      <c r="D187" s="13"/>
    </row>
    <row r="188" spans="1:7" ht="15.75" x14ac:dyDescent="0.25">
      <c r="A188" s="30" t="s">
        <v>290</v>
      </c>
      <c r="B188" s="3" t="s">
        <v>239</v>
      </c>
      <c r="C188" s="79">
        <v>2000</v>
      </c>
      <c r="D188" s="13"/>
      <c r="G188" s="39"/>
    </row>
    <row r="189" spans="1:7" ht="15.75" x14ac:dyDescent="0.25">
      <c r="A189" s="30" t="s">
        <v>291</v>
      </c>
      <c r="B189" s="3" t="s">
        <v>240</v>
      </c>
      <c r="C189" s="79">
        <v>2200</v>
      </c>
      <c r="D189" s="13"/>
    </row>
    <row r="190" spans="1:7" ht="15.75" x14ac:dyDescent="0.25">
      <c r="A190" s="30" t="s">
        <v>292</v>
      </c>
      <c r="B190" s="3" t="s">
        <v>264</v>
      </c>
      <c r="C190" s="82">
        <v>900</v>
      </c>
      <c r="D190" s="13"/>
    </row>
    <row r="191" spans="1:7" ht="15.75" x14ac:dyDescent="0.25">
      <c r="A191" s="30" t="s">
        <v>293</v>
      </c>
      <c r="B191" s="3" t="s">
        <v>265</v>
      </c>
      <c r="C191" s="82">
        <v>1125</v>
      </c>
      <c r="D191" s="13"/>
    </row>
    <row r="192" spans="1:7" ht="15.75" x14ac:dyDescent="0.25">
      <c r="A192" s="30" t="s">
        <v>294</v>
      </c>
      <c r="B192" s="3" t="s">
        <v>266</v>
      </c>
      <c r="C192" s="82">
        <v>900</v>
      </c>
      <c r="D192" s="13"/>
    </row>
    <row r="193" spans="1:18" ht="32.25" customHeight="1" x14ac:dyDescent="0.25">
      <c r="A193" s="30" t="s">
        <v>295</v>
      </c>
      <c r="B193" s="57" t="s">
        <v>267</v>
      </c>
      <c r="C193" s="81">
        <v>1120</v>
      </c>
      <c r="D193" s="13"/>
    </row>
    <row r="194" spans="1:18" ht="15.75" x14ac:dyDescent="0.25">
      <c r="A194" s="30" t="s">
        <v>296</v>
      </c>
      <c r="B194" s="57" t="s">
        <v>268</v>
      </c>
      <c r="C194" s="81">
        <v>545</v>
      </c>
      <c r="D194" s="13"/>
    </row>
    <row r="195" spans="1:18" ht="15.75" customHeight="1" thickBot="1" x14ac:dyDescent="0.3">
      <c r="A195" s="32" t="s">
        <v>297</v>
      </c>
      <c r="B195" s="86" t="s">
        <v>269</v>
      </c>
      <c r="C195" s="87">
        <v>1125</v>
      </c>
      <c r="D195" s="13"/>
    </row>
    <row r="197" spans="1:18" s="4" customFormat="1" ht="15.75" x14ac:dyDescent="0.25">
      <c r="A197" s="29" t="s">
        <v>20</v>
      </c>
      <c r="B197" s="5" t="s">
        <v>34</v>
      </c>
      <c r="D197" s="7"/>
      <c r="E197" s="40"/>
      <c r="F197" s="42"/>
      <c r="G197" s="1"/>
      <c r="H197" s="2"/>
      <c r="I197" s="10"/>
    </row>
    <row r="198" spans="1:18" s="4" customFormat="1" ht="16.5" thickBot="1" x14ac:dyDescent="0.3">
      <c r="A198" s="29"/>
      <c r="B198" s="5"/>
      <c r="D198" s="7"/>
      <c r="E198" s="40"/>
      <c r="F198" s="42"/>
      <c r="G198" s="1"/>
      <c r="H198" s="2"/>
      <c r="I198" s="10"/>
    </row>
    <row r="199" spans="1:18" s="62" customFormat="1" ht="15.75" x14ac:dyDescent="0.25">
      <c r="A199" s="193" t="s">
        <v>179</v>
      </c>
      <c r="B199" s="195" t="s">
        <v>0</v>
      </c>
      <c r="C199" s="197" t="s">
        <v>3</v>
      </c>
      <c r="D199" s="113"/>
    </row>
    <row r="200" spans="1:18" s="62" customFormat="1" ht="16.5" thickBot="1" x14ac:dyDescent="0.3">
      <c r="A200" s="194"/>
      <c r="B200" s="196"/>
      <c r="C200" s="198"/>
      <c r="D200" s="113"/>
    </row>
    <row r="201" spans="1:18" s="7" customFormat="1" ht="15.75" x14ac:dyDescent="0.25">
      <c r="A201" s="138" t="s">
        <v>705</v>
      </c>
      <c r="B201" s="124" t="s">
        <v>668</v>
      </c>
      <c r="C201" s="45">
        <v>400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s="7" customFormat="1" ht="31.5" x14ac:dyDescent="0.25">
      <c r="A202" s="48" t="s">
        <v>706</v>
      </c>
      <c r="B202" s="97" t="s">
        <v>669</v>
      </c>
      <c r="C202" s="56">
        <v>200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s="7" customFormat="1" ht="15.75" x14ac:dyDescent="0.25">
      <c r="A203" s="48" t="s">
        <v>707</v>
      </c>
      <c r="B203" s="3" t="s">
        <v>671</v>
      </c>
      <c r="C203" s="56">
        <v>250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s="7" customFormat="1" ht="15.75" x14ac:dyDescent="0.25">
      <c r="A204" s="48" t="s">
        <v>708</v>
      </c>
      <c r="B204" s="3" t="s">
        <v>703</v>
      </c>
      <c r="C204" s="56">
        <v>320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s="7" customFormat="1" ht="15.75" x14ac:dyDescent="0.25">
      <c r="A205" s="48" t="s">
        <v>709</v>
      </c>
      <c r="B205" s="3" t="s">
        <v>672</v>
      </c>
      <c r="C205" s="56">
        <v>260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s="7" customFormat="1" ht="15.75" x14ac:dyDescent="0.25">
      <c r="A206" s="48" t="s">
        <v>710</v>
      </c>
      <c r="B206" s="3" t="s">
        <v>673</v>
      </c>
      <c r="C206" s="56">
        <v>300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s="7" customFormat="1" ht="15.75" x14ac:dyDescent="0.25">
      <c r="A207" s="48" t="s">
        <v>711</v>
      </c>
      <c r="B207" s="3" t="s">
        <v>675</v>
      </c>
      <c r="C207" s="56">
        <v>900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s="7" customFormat="1" ht="15.75" x14ac:dyDescent="0.25">
      <c r="A208" s="48" t="s">
        <v>712</v>
      </c>
      <c r="B208" s="3" t="s">
        <v>676</v>
      </c>
      <c r="C208" s="56">
        <v>400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s="7" customFormat="1" ht="15.75" x14ac:dyDescent="0.25">
      <c r="A209" s="48" t="s">
        <v>713</v>
      </c>
      <c r="B209" s="3" t="s">
        <v>677</v>
      </c>
      <c r="C209" s="56">
        <v>400</v>
      </c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s="7" customFormat="1" ht="15.75" x14ac:dyDescent="0.25">
      <c r="A210" s="48" t="s">
        <v>714</v>
      </c>
      <c r="B210" s="3" t="s">
        <v>678</v>
      </c>
      <c r="C210" s="56">
        <v>400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s="7" customFormat="1" ht="15.75" x14ac:dyDescent="0.25">
      <c r="A211" s="48" t="s">
        <v>715</v>
      </c>
      <c r="B211" s="3" t="s">
        <v>679</v>
      </c>
      <c r="C211" s="56">
        <v>400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s="7" customFormat="1" ht="15.75" x14ac:dyDescent="0.25">
      <c r="A212" s="48" t="s">
        <v>716</v>
      </c>
      <c r="B212" s="3" t="s">
        <v>680</v>
      </c>
      <c r="C212" s="56">
        <v>450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s="7" customFormat="1" ht="15.75" x14ac:dyDescent="0.25">
      <c r="A213" s="48" t="s">
        <v>717</v>
      </c>
      <c r="B213" s="3" t="s">
        <v>681</v>
      </c>
      <c r="C213" s="56">
        <v>350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s="7" customFormat="1" ht="15.75" x14ac:dyDescent="0.25">
      <c r="A214" s="48" t="s">
        <v>718</v>
      </c>
      <c r="B214" s="3" t="s">
        <v>682</v>
      </c>
      <c r="C214" s="56">
        <v>400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s="7" customFormat="1" ht="15.75" x14ac:dyDescent="0.25">
      <c r="A215" s="48" t="s">
        <v>719</v>
      </c>
      <c r="B215" s="3" t="s">
        <v>683</v>
      </c>
      <c r="C215" s="56">
        <v>400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s="7" customFormat="1" ht="15.75" x14ac:dyDescent="0.25">
      <c r="A216" s="48" t="s">
        <v>720</v>
      </c>
      <c r="B216" s="3" t="s">
        <v>684</v>
      </c>
      <c r="C216" s="56">
        <v>400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s="7" customFormat="1" ht="15.75" x14ac:dyDescent="0.25">
      <c r="A217" s="48" t="s">
        <v>721</v>
      </c>
      <c r="B217" s="3" t="s">
        <v>685</v>
      </c>
      <c r="C217" s="56">
        <v>250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s="7" customFormat="1" ht="15.75" x14ac:dyDescent="0.25">
      <c r="A218" s="48" t="s">
        <v>722</v>
      </c>
      <c r="B218" s="3" t="s">
        <v>686</v>
      </c>
      <c r="C218" s="56">
        <v>450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s="7" customFormat="1" ht="15.75" x14ac:dyDescent="0.25">
      <c r="A219" s="48" t="s">
        <v>723</v>
      </c>
      <c r="B219" s="3" t="s">
        <v>687</v>
      </c>
      <c r="C219" s="56">
        <v>500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s="7" customFormat="1" ht="15.75" x14ac:dyDescent="0.25">
      <c r="A220" s="48" t="s">
        <v>724</v>
      </c>
      <c r="B220" s="3" t="s">
        <v>688</v>
      </c>
      <c r="C220" s="56">
        <v>300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s="7" customFormat="1" ht="15.75" x14ac:dyDescent="0.25">
      <c r="A221" s="48" t="s">
        <v>725</v>
      </c>
      <c r="B221" s="3" t="s">
        <v>689</v>
      </c>
      <c r="C221" s="56">
        <v>400</v>
      </c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s="7" customFormat="1" ht="15.75" x14ac:dyDescent="0.25">
      <c r="A222" s="48" t="s">
        <v>726</v>
      </c>
      <c r="B222" s="3" t="s">
        <v>694</v>
      </c>
      <c r="C222" s="56">
        <v>900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s="7" customFormat="1" ht="15.75" x14ac:dyDescent="0.25">
      <c r="A223" s="48" t="s">
        <v>727</v>
      </c>
      <c r="B223" s="3" t="s">
        <v>746</v>
      </c>
      <c r="C223" s="56">
        <v>900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s="7" customFormat="1" ht="15.75" x14ac:dyDescent="0.25">
      <c r="A224" s="48" t="s">
        <v>728</v>
      </c>
      <c r="B224" s="3" t="s">
        <v>696</v>
      </c>
      <c r="C224" s="56">
        <v>600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s="7" customFormat="1" ht="15.75" x14ac:dyDescent="0.25">
      <c r="A225" s="48" t="s">
        <v>729</v>
      </c>
      <c r="B225" s="3" t="s">
        <v>698</v>
      </c>
      <c r="C225" s="56">
        <v>400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s="7" customFormat="1" ht="15.75" x14ac:dyDescent="0.25">
      <c r="A226" s="48" t="s">
        <v>730</v>
      </c>
      <c r="B226" s="3" t="s">
        <v>699</v>
      </c>
      <c r="C226" s="56">
        <v>550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s="7" customFormat="1" ht="31.5" x14ac:dyDescent="0.25">
      <c r="A227" s="48" t="s">
        <v>731</v>
      </c>
      <c r="B227" s="97" t="s">
        <v>700</v>
      </c>
      <c r="C227" s="56">
        <v>300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s="7" customFormat="1" ht="15.75" x14ac:dyDescent="0.25">
      <c r="A228" s="48" t="s">
        <v>732</v>
      </c>
      <c r="B228" s="3" t="s">
        <v>701</v>
      </c>
      <c r="C228" s="56">
        <v>500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s="7" customFormat="1" ht="15.75" x14ac:dyDescent="0.25">
      <c r="A229" s="48" t="s">
        <v>733</v>
      </c>
      <c r="B229" s="3" t="s">
        <v>670</v>
      </c>
      <c r="C229" s="56">
        <v>700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s="7" customFormat="1" ht="15.75" x14ac:dyDescent="0.25">
      <c r="A230" s="48" t="s">
        <v>734</v>
      </c>
      <c r="B230" s="3" t="s">
        <v>690</v>
      </c>
      <c r="C230" s="56">
        <v>900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s="7" customFormat="1" ht="15.75" x14ac:dyDescent="0.25">
      <c r="A231" s="48" t="s">
        <v>735</v>
      </c>
      <c r="B231" s="3" t="s">
        <v>704</v>
      </c>
      <c r="C231" s="56">
        <v>1100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1:18" s="7" customFormat="1" ht="15.75" x14ac:dyDescent="0.25">
      <c r="A232" s="48" t="s">
        <v>736</v>
      </c>
      <c r="B232" s="97" t="s">
        <v>702</v>
      </c>
      <c r="C232" s="56">
        <v>900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s="7" customFormat="1" ht="15.75" x14ac:dyDescent="0.25">
      <c r="A233" s="48" t="s">
        <v>737</v>
      </c>
      <c r="B233" s="3" t="s">
        <v>123</v>
      </c>
      <c r="C233" s="56">
        <v>1000</v>
      </c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1:18" s="7" customFormat="1" ht="15.75" x14ac:dyDescent="0.25">
      <c r="A234" s="48" t="s">
        <v>738</v>
      </c>
      <c r="B234" s="3" t="s">
        <v>674</v>
      </c>
      <c r="C234" s="56">
        <v>1100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1:18" s="7" customFormat="1" ht="15.75" x14ac:dyDescent="0.25">
      <c r="A235" s="48" t="s">
        <v>739</v>
      </c>
      <c r="B235" s="3" t="s">
        <v>125</v>
      </c>
      <c r="C235" s="56">
        <v>1100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s="7" customFormat="1" ht="15.75" x14ac:dyDescent="0.25">
      <c r="A236" s="48" t="s">
        <v>740</v>
      </c>
      <c r="B236" s="3" t="s">
        <v>691</v>
      </c>
      <c r="C236" s="56">
        <v>2200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1:18" s="7" customFormat="1" ht="15.75" x14ac:dyDescent="0.25">
      <c r="A237" s="48" t="s">
        <v>741</v>
      </c>
      <c r="B237" s="3" t="s">
        <v>692</v>
      </c>
      <c r="C237" s="56">
        <v>2000</v>
      </c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1:18" s="7" customFormat="1" ht="15.75" x14ac:dyDescent="0.25">
      <c r="A238" s="48" t="s">
        <v>742</v>
      </c>
      <c r="B238" s="3" t="s">
        <v>693</v>
      </c>
      <c r="C238" s="56">
        <v>1500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1:18" s="7" customFormat="1" ht="15.75" x14ac:dyDescent="0.25">
      <c r="A239" s="48" t="s">
        <v>743</v>
      </c>
      <c r="B239" s="3" t="s">
        <v>124</v>
      </c>
      <c r="C239" s="56">
        <v>500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s="7" customFormat="1" ht="15.75" x14ac:dyDescent="0.25">
      <c r="A240" s="48" t="s">
        <v>744</v>
      </c>
      <c r="B240" s="3" t="s">
        <v>697</v>
      </c>
      <c r="C240" s="56">
        <v>1000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1:18" s="7" customFormat="1" ht="16.5" thickBot="1" x14ac:dyDescent="0.3">
      <c r="A241" s="49" t="s">
        <v>745</v>
      </c>
      <c r="B241" s="33" t="s">
        <v>695</v>
      </c>
      <c r="C241" s="61">
        <v>135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s="4" customFormat="1" ht="15.75" x14ac:dyDescent="0.25">
      <c r="A242" s="1"/>
      <c r="B242" s="14"/>
      <c r="D242" s="7"/>
      <c r="E242" s="40"/>
      <c r="F242" s="41"/>
      <c r="H242" s="8"/>
      <c r="J242" s="9"/>
    </row>
    <row r="243" spans="1:18" s="4" customFormat="1" ht="15.75" x14ac:dyDescent="0.25">
      <c r="A243" s="29" t="s">
        <v>21</v>
      </c>
      <c r="B243" s="64" t="s">
        <v>178</v>
      </c>
      <c r="D243" s="7"/>
      <c r="E243" s="40"/>
      <c r="F243" s="42"/>
      <c r="G243" s="1"/>
      <c r="H243" s="2"/>
      <c r="I243" s="10"/>
    </row>
    <row r="244" spans="1:18" s="4" customFormat="1" ht="16.5" thickBot="1" x14ac:dyDescent="0.3">
      <c r="A244" s="29"/>
      <c r="B244" s="5"/>
      <c r="D244" s="7"/>
      <c r="E244" s="40"/>
      <c r="F244" s="42"/>
      <c r="G244" s="1"/>
      <c r="H244" s="2"/>
      <c r="I244" s="10"/>
    </row>
    <row r="245" spans="1:18" s="62" customFormat="1" ht="15.75" x14ac:dyDescent="0.25">
      <c r="A245" s="193" t="s">
        <v>179</v>
      </c>
      <c r="B245" s="195" t="s">
        <v>0</v>
      </c>
      <c r="C245" s="197" t="s">
        <v>3</v>
      </c>
      <c r="D245" s="65"/>
    </row>
    <row r="246" spans="1:18" s="62" customFormat="1" ht="16.5" thickBot="1" x14ac:dyDescent="0.3">
      <c r="A246" s="194"/>
      <c r="B246" s="196"/>
      <c r="C246" s="198"/>
      <c r="D246" s="65"/>
    </row>
    <row r="247" spans="1:18" s="62" customFormat="1" ht="15.75" x14ac:dyDescent="0.25">
      <c r="A247" s="48"/>
      <c r="B247" s="199" t="s">
        <v>180</v>
      </c>
      <c r="C247" s="200"/>
      <c r="D247" s="65"/>
    </row>
    <row r="248" spans="1:18" s="62" customFormat="1" ht="15.75" x14ac:dyDescent="0.25">
      <c r="A248" s="48" t="s">
        <v>142</v>
      </c>
      <c r="B248" s="55" t="s">
        <v>181</v>
      </c>
      <c r="C248" s="56">
        <v>2500</v>
      </c>
      <c r="D248" s="65"/>
    </row>
    <row r="249" spans="1:18" s="62" customFormat="1" ht="15.75" x14ac:dyDescent="0.25">
      <c r="A249" s="48" t="s">
        <v>143</v>
      </c>
      <c r="B249" s="55" t="s">
        <v>182</v>
      </c>
      <c r="C249" s="56">
        <v>2500</v>
      </c>
      <c r="D249" s="65"/>
    </row>
    <row r="250" spans="1:18" s="62" customFormat="1" ht="15.75" x14ac:dyDescent="0.25">
      <c r="A250" s="48" t="s">
        <v>144</v>
      </c>
      <c r="B250" s="55" t="s">
        <v>183</v>
      </c>
      <c r="C250" s="56">
        <v>2500</v>
      </c>
      <c r="D250" s="65"/>
    </row>
    <row r="251" spans="1:18" s="62" customFormat="1" ht="15.75" x14ac:dyDescent="0.25">
      <c r="A251" s="48" t="s">
        <v>145</v>
      </c>
      <c r="B251" s="55" t="s">
        <v>184</v>
      </c>
      <c r="C251" s="56">
        <v>2500</v>
      </c>
      <c r="D251" s="65"/>
    </row>
    <row r="252" spans="1:18" s="62" customFormat="1" ht="15.75" x14ac:dyDescent="0.25">
      <c r="A252" s="48" t="s">
        <v>146</v>
      </c>
      <c r="B252" s="55" t="s">
        <v>185</v>
      </c>
      <c r="C252" s="56">
        <v>2500</v>
      </c>
      <c r="D252" s="65"/>
    </row>
    <row r="253" spans="1:18" s="62" customFormat="1" ht="15.75" x14ac:dyDescent="0.25">
      <c r="A253" s="48" t="s">
        <v>147</v>
      </c>
      <c r="B253" s="55" t="s">
        <v>186</v>
      </c>
      <c r="C253" s="56">
        <v>2500</v>
      </c>
      <c r="D253" s="65"/>
    </row>
    <row r="254" spans="1:18" s="62" customFormat="1" ht="15.75" x14ac:dyDescent="0.25">
      <c r="A254" s="48" t="s">
        <v>148</v>
      </c>
      <c r="B254" s="55" t="s">
        <v>187</v>
      </c>
      <c r="C254" s="56">
        <v>2500</v>
      </c>
      <c r="D254" s="65"/>
    </row>
    <row r="255" spans="1:18" s="62" customFormat="1" ht="15.75" x14ac:dyDescent="0.25">
      <c r="A255" s="48" t="s">
        <v>149</v>
      </c>
      <c r="B255" s="55" t="s">
        <v>188</v>
      </c>
      <c r="C255" s="56">
        <v>2500</v>
      </c>
      <c r="D255" s="65"/>
    </row>
    <row r="256" spans="1:18" s="62" customFormat="1" ht="15.75" x14ac:dyDescent="0.25">
      <c r="A256" s="48" t="s">
        <v>150</v>
      </c>
      <c r="B256" s="55" t="s">
        <v>189</v>
      </c>
      <c r="C256" s="56">
        <v>2500</v>
      </c>
      <c r="D256" s="65"/>
    </row>
    <row r="257" spans="1:4" s="62" customFormat="1" ht="15.75" x14ac:dyDescent="0.25">
      <c r="A257" s="48"/>
      <c r="B257" s="201" t="s">
        <v>190</v>
      </c>
      <c r="C257" s="202"/>
      <c r="D257" s="65"/>
    </row>
    <row r="258" spans="1:4" s="62" customFormat="1" ht="15.75" x14ac:dyDescent="0.25">
      <c r="A258" s="48" t="s">
        <v>151</v>
      </c>
      <c r="B258" s="55" t="s">
        <v>191</v>
      </c>
      <c r="C258" s="56">
        <v>4200</v>
      </c>
      <c r="D258" s="65"/>
    </row>
    <row r="259" spans="1:4" s="62" customFormat="1" ht="15.75" x14ac:dyDescent="0.25">
      <c r="A259" s="48" t="s">
        <v>152</v>
      </c>
      <c r="B259" s="55" t="s">
        <v>192</v>
      </c>
      <c r="C259" s="56">
        <v>6500</v>
      </c>
      <c r="D259" s="65"/>
    </row>
    <row r="260" spans="1:4" s="62" customFormat="1" ht="15.75" x14ac:dyDescent="0.25">
      <c r="A260" s="48" t="s">
        <v>153</v>
      </c>
      <c r="B260" s="55" t="s">
        <v>182</v>
      </c>
      <c r="C260" s="56">
        <v>6500</v>
      </c>
      <c r="D260" s="65"/>
    </row>
    <row r="261" spans="1:4" s="62" customFormat="1" ht="15.75" x14ac:dyDescent="0.25">
      <c r="A261" s="48" t="s">
        <v>154</v>
      </c>
      <c r="B261" s="55" t="s">
        <v>183</v>
      </c>
      <c r="C261" s="56">
        <v>6500</v>
      </c>
      <c r="D261" s="65"/>
    </row>
    <row r="262" spans="1:4" s="62" customFormat="1" ht="15.75" x14ac:dyDescent="0.25">
      <c r="A262" s="48" t="s">
        <v>155</v>
      </c>
      <c r="B262" s="55" t="s">
        <v>184</v>
      </c>
      <c r="C262" s="56">
        <v>6500</v>
      </c>
      <c r="D262" s="65"/>
    </row>
    <row r="263" spans="1:4" s="62" customFormat="1" ht="15.75" x14ac:dyDescent="0.25">
      <c r="A263" s="48" t="s">
        <v>156</v>
      </c>
      <c r="B263" s="55" t="s">
        <v>185</v>
      </c>
      <c r="C263" s="56">
        <v>6500</v>
      </c>
      <c r="D263" s="65"/>
    </row>
    <row r="264" spans="1:4" s="62" customFormat="1" ht="15.75" x14ac:dyDescent="0.25">
      <c r="A264" s="48" t="s">
        <v>157</v>
      </c>
      <c r="B264" s="55" t="s">
        <v>186</v>
      </c>
      <c r="C264" s="56">
        <v>6500</v>
      </c>
      <c r="D264" s="65"/>
    </row>
    <row r="265" spans="1:4" s="62" customFormat="1" ht="15.75" x14ac:dyDescent="0.25">
      <c r="A265" s="48" t="s">
        <v>158</v>
      </c>
      <c r="B265" s="55" t="s">
        <v>188</v>
      </c>
      <c r="C265" s="56">
        <v>6500</v>
      </c>
      <c r="D265" s="65"/>
    </row>
    <row r="266" spans="1:4" s="62" customFormat="1" ht="15.75" x14ac:dyDescent="0.25">
      <c r="A266" s="48" t="s">
        <v>159</v>
      </c>
      <c r="B266" s="55" t="s">
        <v>193</v>
      </c>
      <c r="C266" s="56">
        <v>7500</v>
      </c>
      <c r="D266" s="65"/>
    </row>
    <row r="267" spans="1:4" s="62" customFormat="1" ht="15.75" x14ac:dyDescent="0.25">
      <c r="A267" s="48" t="s">
        <v>160</v>
      </c>
      <c r="B267" s="55" t="s">
        <v>194</v>
      </c>
      <c r="C267" s="56">
        <v>7500</v>
      </c>
      <c r="D267" s="65"/>
    </row>
    <row r="268" spans="1:4" s="62" customFormat="1" ht="15.75" x14ac:dyDescent="0.25">
      <c r="A268" s="48" t="s">
        <v>161</v>
      </c>
      <c r="B268" s="55" t="s">
        <v>195</v>
      </c>
      <c r="C268" s="56">
        <v>7500</v>
      </c>
      <c r="D268" s="65"/>
    </row>
    <row r="269" spans="1:4" s="62" customFormat="1" ht="15.75" x14ac:dyDescent="0.25">
      <c r="A269" s="48" t="s">
        <v>162</v>
      </c>
      <c r="B269" s="55" t="s">
        <v>196</v>
      </c>
      <c r="C269" s="56">
        <v>7500</v>
      </c>
      <c r="D269" s="65"/>
    </row>
    <row r="270" spans="1:4" s="62" customFormat="1" ht="15.75" x14ac:dyDescent="0.25">
      <c r="A270" s="48" t="s">
        <v>163</v>
      </c>
      <c r="B270" s="55" t="s">
        <v>197</v>
      </c>
      <c r="C270" s="56">
        <v>7500</v>
      </c>
      <c r="D270" s="65"/>
    </row>
    <row r="271" spans="1:4" s="62" customFormat="1" ht="15.75" x14ac:dyDescent="0.25">
      <c r="A271" s="48" t="s">
        <v>164</v>
      </c>
      <c r="B271" s="55" t="s">
        <v>189</v>
      </c>
      <c r="C271" s="56">
        <v>6500</v>
      </c>
      <c r="D271" s="65"/>
    </row>
    <row r="272" spans="1:4" s="62" customFormat="1" ht="15.75" x14ac:dyDescent="0.25">
      <c r="A272" s="48"/>
      <c r="B272" s="203" t="s">
        <v>198</v>
      </c>
      <c r="C272" s="204"/>
      <c r="D272" s="65"/>
    </row>
    <row r="273" spans="1:18" s="62" customFormat="1" ht="15.75" x14ac:dyDescent="0.25">
      <c r="A273" s="48" t="s">
        <v>165</v>
      </c>
      <c r="B273" s="55" t="s">
        <v>122</v>
      </c>
      <c r="C273" s="56">
        <v>3000</v>
      </c>
      <c r="D273" s="65"/>
    </row>
    <row r="274" spans="1:18" s="62" customFormat="1" ht="15.75" x14ac:dyDescent="0.25">
      <c r="A274" s="48" t="s">
        <v>166</v>
      </c>
      <c r="B274" s="55" t="s">
        <v>181</v>
      </c>
      <c r="C274" s="56">
        <v>3000</v>
      </c>
      <c r="D274" s="65"/>
    </row>
    <row r="275" spans="1:18" s="62" customFormat="1" ht="15.75" x14ac:dyDescent="0.25">
      <c r="A275" s="48" t="s">
        <v>167</v>
      </c>
      <c r="B275" s="55" t="s">
        <v>186</v>
      </c>
      <c r="C275" s="56">
        <v>3000</v>
      </c>
      <c r="D275" s="65"/>
    </row>
    <row r="276" spans="1:18" s="62" customFormat="1" ht="15.75" x14ac:dyDescent="0.25">
      <c r="A276" s="48" t="s">
        <v>168</v>
      </c>
      <c r="B276" s="55" t="s">
        <v>199</v>
      </c>
      <c r="C276" s="56">
        <v>3000</v>
      </c>
      <c r="D276" s="65"/>
    </row>
    <row r="277" spans="1:18" s="62" customFormat="1" ht="15.75" x14ac:dyDescent="0.25">
      <c r="A277" s="48" t="s">
        <v>169</v>
      </c>
      <c r="B277" s="55" t="s">
        <v>188</v>
      </c>
      <c r="C277" s="56">
        <v>3500</v>
      </c>
      <c r="D277" s="65"/>
    </row>
    <row r="278" spans="1:18" s="4" customFormat="1" ht="15.75" x14ac:dyDescent="0.25">
      <c r="A278" s="48" t="s">
        <v>170</v>
      </c>
      <c r="B278" s="55" t="s">
        <v>189</v>
      </c>
      <c r="C278" s="56">
        <v>3500</v>
      </c>
      <c r="D278" s="7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</row>
    <row r="279" spans="1:18" s="4" customFormat="1" ht="15.75" x14ac:dyDescent="0.25">
      <c r="A279" s="48" t="s">
        <v>171</v>
      </c>
      <c r="B279" s="57" t="s">
        <v>184</v>
      </c>
      <c r="C279" s="56">
        <v>3500</v>
      </c>
      <c r="D279" s="7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</row>
    <row r="280" spans="1:18" s="4" customFormat="1" ht="15.75" x14ac:dyDescent="0.25">
      <c r="A280" s="48" t="s">
        <v>172</v>
      </c>
      <c r="B280" s="58" t="s">
        <v>200</v>
      </c>
      <c r="C280" s="56">
        <v>3000</v>
      </c>
      <c r="D280" s="7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</row>
    <row r="281" spans="1:18" s="4" customFormat="1" ht="15.75" x14ac:dyDescent="0.25">
      <c r="A281" s="48" t="s">
        <v>173</v>
      </c>
      <c r="B281" s="58" t="s">
        <v>201</v>
      </c>
      <c r="C281" s="56">
        <v>5000</v>
      </c>
      <c r="D281" s="7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</row>
    <row r="282" spans="1:18" s="4" customFormat="1" ht="15.75" x14ac:dyDescent="0.25">
      <c r="A282" s="48" t="s">
        <v>822</v>
      </c>
      <c r="B282" s="58" t="s">
        <v>821</v>
      </c>
      <c r="C282" s="56">
        <v>2500</v>
      </c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</row>
    <row r="283" spans="1:18" s="4" customFormat="1" ht="15.75" x14ac:dyDescent="0.25">
      <c r="A283" s="48"/>
      <c r="B283" s="201" t="s">
        <v>202</v>
      </c>
      <c r="C283" s="202"/>
      <c r="D283" s="7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</row>
    <row r="284" spans="1:18" s="4" customFormat="1" ht="15.75" x14ac:dyDescent="0.25">
      <c r="A284" s="48" t="s">
        <v>298</v>
      </c>
      <c r="B284" s="58" t="s">
        <v>181</v>
      </c>
      <c r="C284" s="56">
        <v>7000</v>
      </c>
      <c r="D284" s="7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</row>
    <row r="285" spans="1:18" s="4" customFormat="1" ht="15.75" x14ac:dyDescent="0.25">
      <c r="A285" s="48" t="s">
        <v>299</v>
      </c>
      <c r="B285" s="58" t="s">
        <v>186</v>
      </c>
      <c r="C285" s="56">
        <v>7000</v>
      </c>
      <c r="D285" s="7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</row>
    <row r="286" spans="1:18" s="4" customFormat="1" ht="15.75" x14ac:dyDescent="0.25">
      <c r="A286" s="48" t="s">
        <v>300</v>
      </c>
      <c r="B286" s="58" t="s">
        <v>199</v>
      </c>
      <c r="C286" s="56">
        <v>7000</v>
      </c>
      <c r="D286" s="7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</row>
    <row r="287" spans="1:18" s="4" customFormat="1" ht="15.75" x14ac:dyDescent="0.25">
      <c r="A287" s="48" t="s">
        <v>301</v>
      </c>
      <c r="B287" s="58" t="s">
        <v>188</v>
      </c>
      <c r="C287" s="56">
        <v>7000</v>
      </c>
      <c r="D287" s="7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</row>
    <row r="288" spans="1:18" s="4" customFormat="1" ht="15.75" x14ac:dyDescent="0.25">
      <c r="A288" s="48" t="s">
        <v>302</v>
      </c>
      <c r="B288" s="58" t="s">
        <v>189</v>
      </c>
      <c r="C288" s="56">
        <v>7000</v>
      </c>
      <c r="D288" s="7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</row>
    <row r="289" spans="1:18" s="4" customFormat="1" ht="15.75" x14ac:dyDescent="0.25">
      <c r="A289" s="48" t="s">
        <v>303</v>
      </c>
      <c r="B289" s="58" t="s">
        <v>184</v>
      </c>
      <c r="C289" s="56">
        <v>7000</v>
      </c>
      <c r="D289" s="7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</row>
    <row r="290" spans="1:18" s="4" customFormat="1" ht="15.75" x14ac:dyDescent="0.25">
      <c r="A290" s="48" t="s">
        <v>823</v>
      </c>
      <c r="B290" s="58" t="s">
        <v>821</v>
      </c>
      <c r="C290" s="56">
        <v>6500</v>
      </c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</row>
    <row r="291" spans="1:18" s="4" customFormat="1" ht="15.75" x14ac:dyDescent="0.25">
      <c r="A291" s="48" t="s">
        <v>304</v>
      </c>
      <c r="B291" s="58" t="s">
        <v>203</v>
      </c>
      <c r="C291" s="56">
        <v>3300</v>
      </c>
      <c r="D291" s="7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</row>
    <row r="292" spans="1:18" s="4" customFormat="1" ht="15.75" x14ac:dyDescent="0.25">
      <c r="A292" s="48" t="s">
        <v>305</v>
      </c>
      <c r="B292" s="58" t="s">
        <v>204</v>
      </c>
      <c r="C292" s="56">
        <v>3300</v>
      </c>
      <c r="D292" s="7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</row>
    <row r="293" spans="1:18" s="4" customFormat="1" ht="15.75" x14ac:dyDescent="0.25">
      <c r="A293" s="48" t="s">
        <v>306</v>
      </c>
      <c r="B293" s="58" t="s">
        <v>205</v>
      </c>
      <c r="C293" s="56">
        <v>3300</v>
      </c>
      <c r="D293" s="7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</row>
    <row r="294" spans="1:18" s="4" customFormat="1" ht="15.75" x14ac:dyDescent="0.25">
      <c r="A294" s="48" t="s">
        <v>307</v>
      </c>
      <c r="B294" s="59" t="s">
        <v>206</v>
      </c>
      <c r="C294" s="56">
        <v>200</v>
      </c>
      <c r="D294" s="7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</row>
    <row r="295" spans="1:18" s="4" customFormat="1" ht="16.5" thickBot="1" x14ac:dyDescent="0.3">
      <c r="A295" s="49" t="s">
        <v>308</v>
      </c>
      <c r="B295" s="60" t="s">
        <v>207</v>
      </c>
      <c r="C295" s="61">
        <v>150</v>
      </c>
      <c r="D295" s="7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</row>
    <row r="296" spans="1:18" s="103" customFormat="1" ht="17.25" customHeight="1" x14ac:dyDescent="0.2">
      <c r="C296" s="104"/>
    </row>
    <row r="297" spans="1:18" s="4" customFormat="1" ht="15.75" x14ac:dyDescent="0.25">
      <c r="A297" s="110" t="s">
        <v>174</v>
      </c>
      <c r="B297" s="5" t="s">
        <v>315</v>
      </c>
      <c r="C297" s="111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</row>
    <row r="298" spans="1:18" s="4" customFormat="1" ht="16.5" thickBot="1" x14ac:dyDescent="0.3">
      <c r="A298" s="110"/>
      <c r="B298" s="5"/>
      <c r="C298" s="111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</row>
    <row r="299" spans="1:18" s="62" customFormat="1" ht="15.75" x14ac:dyDescent="0.25">
      <c r="A299" s="193" t="s">
        <v>179</v>
      </c>
      <c r="B299" s="195" t="s">
        <v>0</v>
      </c>
      <c r="C299" s="197" t="s">
        <v>3</v>
      </c>
      <c r="D299" s="113"/>
    </row>
    <row r="300" spans="1:18" s="62" customFormat="1" ht="16.5" thickBot="1" x14ac:dyDescent="0.3">
      <c r="A300" s="194"/>
      <c r="B300" s="196"/>
      <c r="C300" s="198"/>
      <c r="D300" s="113"/>
    </row>
    <row r="301" spans="1:18" s="4" customFormat="1" ht="15.75" x14ac:dyDescent="0.25">
      <c r="A301" s="46" t="s">
        <v>647</v>
      </c>
      <c r="B301" s="3" t="s">
        <v>642</v>
      </c>
      <c r="C301" s="82">
        <v>50</v>
      </c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</row>
    <row r="302" spans="1:18" s="4" customFormat="1" ht="15.75" x14ac:dyDescent="0.25">
      <c r="A302" s="46" t="s">
        <v>648</v>
      </c>
      <c r="B302" s="3" t="s">
        <v>643</v>
      </c>
      <c r="C302" s="82">
        <v>100</v>
      </c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</row>
    <row r="303" spans="1:18" s="4" customFormat="1" ht="15.75" x14ac:dyDescent="0.25">
      <c r="A303" s="46" t="s">
        <v>649</v>
      </c>
      <c r="B303" s="3" t="s">
        <v>644</v>
      </c>
      <c r="C303" s="82">
        <v>115</v>
      </c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</row>
    <row r="304" spans="1:18" s="4" customFormat="1" ht="15.75" x14ac:dyDescent="0.25">
      <c r="A304" s="46" t="s">
        <v>650</v>
      </c>
      <c r="B304" s="3" t="s">
        <v>645</v>
      </c>
      <c r="C304" s="82">
        <v>130</v>
      </c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</row>
    <row r="305" spans="1:18" s="4" customFormat="1" ht="16.5" thickBot="1" x14ac:dyDescent="0.3">
      <c r="A305" s="47" t="s">
        <v>651</v>
      </c>
      <c r="B305" s="33" t="s">
        <v>646</v>
      </c>
      <c r="C305" s="94">
        <v>145</v>
      </c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</row>
    <row r="306" spans="1:18" s="103" customFormat="1" ht="18" customHeight="1" x14ac:dyDescent="0.2">
      <c r="C306" s="104"/>
    </row>
    <row r="307" spans="1:18" s="4" customFormat="1" ht="15.75" x14ac:dyDescent="0.25">
      <c r="A307" s="110" t="s">
        <v>174</v>
      </c>
      <c r="B307" s="5" t="s">
        <v>315</v>
      </c>
      <c r="C307" s="111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</row>
    <row r="308" spans="1:18" s="4" customFormat="1" ht="15.75" x14ac:dyDescent="0.25">
      <c r="A308" s="29" t="s">
        <v>175</v>
      </c>
      <c r="B308" s="64" t="s">
        <v>316</v>
      </c>
      <c r="C308" s="111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</row>
    <row r="309" spans="1:18" s="4" customFormat="1" ht="16.5" thickBot="1" x14ac:dyDescent="0.3">
      <c r="A309" s="112"/>
      <c r="B309" s="64"/>
      <c r="C309" s="111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</row>
    <row r="310" spans="1:18" s="62" customFormat="1" ht="15.75" x14ac:dyDescent="0.25">
      <c r="A310" s="193" t="s">
        <v>179</v>
      </c>
      <c r="B310" s="195" t="s">
        <v>0</v>
      </c>
      <c r="C310" s="197" t="s">
        <v>3</v>
      </c>
      <c r="D310" s="113"/>
    </row>
    <row r="311" spans="1:18" s="62" customFormat="1" ht="16.5" thickBot="1" x14ac:dyDescent="0.3">
      <c r="A311" s="194"/>
      <c r="B311" s="196"/>
      <c r="C311" s="198"/>
      <c r="D311" s="113"/>
    </row>
    <row r="312" spans="1:18" s="4" customFormat="1" ht="15.75" x14ac:dyDescent="0.25">
      <c r="A312" s="54" t="s">
        <v>468</v>
      </c>
      <c r="B312" s="114" t="s">
        <v>317</v>
      </c>
      <c r="C312" s="82">
        <v>80</v>
      </c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</row>
    <row r="313" spans="1:18" s="4" customFormat="1" ht="15.75" x14ac:dyDescent="0.25">
      <c r="A313" s="54" t="s">
        <v>469</v>
      </c>
      <c r="B313" s="115" t="s">
        <v>318</v>
      </c>
      <c r="C313" s="82">
        <v>80</v>
      </c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</row>
    <row r="314" spans="1:18" s="4" customFormat="1" ht="15.75" x14ac:dyDescent="0.25">
      <c r="A314" s="54" t="s">
        <v>470</v>
      </c>
      <c r="B314" s="114" t="s">
        <v>319</v>
      </c>
      <c r="C314" s="82">
        <v>90</v>
      </c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</row>
    <row r="315" spans="1:18" s="4" customFormat="1" ht="15.75" x14ac:dyDescent="0.25">
      <c r="A315" s="54" t="s">
        <v>471</v>
      </c>
      <c r="B315" s="115" t="s">
        <v>320</v>
      </c>
      <c r="C315" s="82">
        <v>90</v>
      </c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</row>
    <row r="316" spans="1:18" s="4" customFormat="1" ht="15.75" x14ac:dyDescent="0.25">
      <c r="A316" s="54" t="s">
        <v>472</v>
      </c>
      <c r="B316" s="114" t="s">
        <v>321</v>
      </c>
      <c r="C316" s="82">
        <v>90</v>
      </c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</row>
    <row r="317" spans="1:18" s="4" customFormat="1" ht="15.75" x14ac:dyDescent="0.25">
      <c r="A317" s="54" t="s">
        <v>473</v>
      </c>
      <c r="B317" s="115" t="s">
        <v>322</v>
      </c>
      <c r="C317" s="82">
        <v>140</v>
      </c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</row>
    <row r="318" spans="1:18" s="4" customFormat="1" ht="15.75" x14ac:dyDescent="0.25">
      <c r="A318" s="54" t="s">
        <v>474</v>
      </c>
      <c r="B318" s="114" t="s">
        <v>323</v>
      </c>
      <c r="C318" s="82">
        <v>100</v>
      </c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</row>
    <row r="319" spans="1:18" s="4" customFormat="1" ht="15.75" x14ac:dyDescent="0.25">
      <c r="A319" s="54" t="s">
        <v>475</v>
      </c>
      <c r="B319" s="115" t="s">
        <v>324</v>
      </c>
      <c r="C319" s="82">
        <v>80</v>
      </c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</row>
    <row r="320" spans="1:18" s="4" customFormat="1" ht="15.75" x14ac:dyDescent="0.25">
      <c r="A320" s="54" t="s">
        <v>476</v>
      </c>
      <c r="B320" s="114" t="s">
        <v>325</v>
      </c>
      <c r="C320" s="82">
        <v>70</v>
      </c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</row>
    <row r="321" spans="1:18" s="4" customFormat="1" ht="15.75" x14ac:dyDescent="0.25">
      <c r="A321" s="54" t="s">
        <v>477</v>
      </c>
      <c r="B321" s="115" t="s">
        <v>326</v>
      </c>
      <c r="C321" s="82">
        <v>90</v>
      </c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</row>
    <row r="322" spans="1:18" s="4" customFormat="1" ht="15.75" x14ac:dyDescent="0.25">
      <c r="A322" s="54" t="s">
        <v>478</v>
      </c>
      <c r="B322" s="114" t="s">
        <v>327</v>
      </c>
      <c r="C322" s="82">
        <v>90</v>
      </c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</row>
    <row r="323" spans="1:18" s="4" customFormat="1" ht="15.75" x14ac:dyDescent="0.25">
      <c r="A323" s="54" t="s">
        <v>479</v>
      </c>
      <c r="B323" s="115" t="s">
        <v>328</v>
      </c>
      <c r="C323" s="82">
        <v>120</v>
      </c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</row>
    <row r="324" spans="1:18" s="4" customFormat="1" ht="15.75" x14ac:dyDescent="0.25">
      <c r="A324" s="54" t="s">
        <v>480</v>
      </c>
      <c r="B324" s="114" t="s">
        <v>329</v>
      </c>
      <c r="C324" s="82">
        <v>80</v>
      </c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</row>
    <row r="325" spans="1:18" s="4" customFormat="1" ht="15.75" x14ac:dyDescent="0.25">
      <c r="A325" s="54" t="s">
        <v>481</v>
      </c>
      <c r="B325" s="115" t="s">
        <v>330</v>
      </c>
      <c r="C325" s="82">
        <v>100</v>
      </c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</row>
    <row r="326" spans="1:18" s="4" customFormat="1" ht="15.75" x14ac:dyDescent="0.25">
      <c r="A326" s="54" t="s">
        <v>482</v>
      </c>
      <c r="B326" s="114" t="s">
        <v>331</v>
      </c>
      <c r="C326" s="82">
        <v>90</v>
      </c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</row>
    <row r="327" spans="1:18" s="4" customFormat="1" ht="15.75" x14ac:dyDescent="0.25">
      <c r="A327" s="54" t="s">
        <v>483</v>
      </c>
      <c r="B327" s="114" t="s">
        <v>332</v>
      </c>
      <c r="C327" s="82">
        <v>300</v>
      </c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</row>
    <row r="328" spans="1:18" s="4" customFormat="1" ht="15.75" x14ac:dyDescent="0.25">
      <c r="A328" s="54" t="s">
        <v>484</v>
      </c>
      <c r="B328" s="115" t="s">
        <v>333</v>
      </c>
      <c r="C328" s="82">
        <v>120</v>
      </c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</row>
    <row r="329" spans="1:18" s="4" customFormat="1" ht="15.75" x14ac:dyDescent="0.25">
      <c r="A329" s="54" t="s">
        <v>485</v>
      </c>
      <c r="B329" s="114" t="s">
        <v>334</v>
      </c>
      <c r="C329" s="82">
        <v>1450</v>
      </c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</row>
    <row r="330" spans="1:18" s="4" customFormat="1" ht="15.75" x14ac:dyDescent="0.25">
      <c r="A330" s="54" t="s">
        <v>486</v>
      </c>
      <c r="B330" s="115" t="s">
        <v>335</v>
      </c>
      <c r="C330" s="82">
        <v>100</v>
      </c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</row>
    <row r="331" spans="1:18" s="4" customFormat="1" ht="15.75" x14ac:dyDescent="0.25">
      <c r="A331" s="54" t="s">
        <v>487</v>
      </c>
      <c r="B331" s="114" t="s">
        <v>336</v>
      </c>
      <c r="C331" s="82">
        <v>90</v>
      </c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</row>
    <row r="332" spans="1:18" s="4" customFormat="1" ht="15.75" x14ac:dyDescent="0.25">
      <c r="A332" s="54" t="s">
        <v>488</v>
      </c>
      <c r="B332" s="115" t="s">
        <v>337</v>
      </c>
      <c r="C332" s="82">
        <v>80</v>
      </c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</row>
    <row r="333" spans="1:18" s="4" customFormat="1" ht="15.75" x14ac:dyDescent="0.25">
      <c r="A333" s="54" t="s">
        <v>489</v>
      </c>
      <c r="B333" s="114" t="s">
        <v>338</v>
      </c>
      <c r="C333" s="82">
        <v>165</v>
      </c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</row>
    <row r="334" spans="1:18" s="4" customFormat="1" ht="15.75" x14ac:dyDescent="0.25">
      <c r="A334" s="54" t="s">
        <v>490</v>
      </c>
      <c r="B334" s="114" t="s">
        <v>339</v>
      </c>
      <c r="C334" s="82">
        <v>180</v>
      </c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</row>
    <row r="335" spans="1:18" s="4" customFormat="1" ht="15.75" x14ac:dyDescent="0.25">
      <c r="A335" s="54" t="s">
        <v>491</v>
      </c>
      <c r="B335" s="115" t="s">
        <v>340</v>
      </c>
      <c r="C335" s="82">
        <v>70</v>
      </c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</row>
    <row r="336" spans="1:18" s="4" customFormat="1" ht="15.75" x14ac:dyDescent="0.25">
      <c r="A336" s="54" t="s">
        <v>492</v>
      </c>
      <c r="B336" s="114" t="s">
        <v>341</v>
      </c>
      <c r="C336" s="82">
        <v>350</v>
      </c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</row>
    <row r="337" spans="1:54" s="4" customFormat="1" ht="15.75" x14ac:dyDescent="0.25">
      <c r="A337" s="54" t="s">
        <v>493</v>
      </c>
      <c r="B337" s="115" t="s">
        <v>342</v>
      </c>
      <c r="C337" s="82">
        <v>90</v>
      </c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</row>
    <row r="338" spans="1:54" s="4" customFormat="1" ht="15.75" x14ac:dyDescent="0.25">
      <c r="A338" s="54" t="s">
        <v>494</v>
      </c>
      <c r="B338" s="114" t="s">
        <v>343</v>
      </c>
      <c r="C338" s="82">
        <v>190</v>
      </c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</row>
    <row r="339" spans="1:54" s="4" customFormat="1" ht="15.75" x14ac:dyDescent="0.25">
      <c r="A339" s="54" t="s">
        <v>495</v>
      </c>
      <c r="B339" s="115" t="s">
        <v>344</v>
      </c>
      <c r="C339" s="82">
        <v>180</v>
      </c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</row>
    <row r="340" spans="1:54" s="4" customFormat="1" ht="15.75" x14ac:dyDescent="0.25">
      <c r="A340" s="54" t="s">
        <v>496</v>
      </c>
      <c r="B340" s="114" t="s">
        <v>345</v>
      </c>
      <c r="C340" s="82">
        <v>170</v>
      </c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</row>
    <row r="341" spans="1:54" s="4" customFormat="1" ht="15.75" x14ac:dyDescent="0.25">
      <c r="A341" s="54" t="s">
        <v>497</v>
      </c>
      <c r="B341" s="114" t="s">
        <v>346</v>
      </c>
      <c r="C341" s="82">
        <v>300</v>
      </c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</row>
    <row r="342" spans="1:54" s="4" customFormat="1" ht="15.75" x14ac:dyDescent="0.25">
      <c r="A342" s="54" t="s">
        <v>498</v>
      </c>
      <c r="B342" s="116" t="s">
        <v>347</v>
      </c>
      <c r="C342" s="82">
        <v>280</v>
      </c>
      <c r="D342" s="2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 s="4" customFormat="1" ht="15.75" x14ac:dyDescent="0.25">
      <c r="A343" s="54" t="s">
        <v>499</v>
      </c>
      <c r="B343" s="114" t="s">
        <v>348</v>
      </c>
      <c r="C343" s="82">
        <v>90</v>
      </c>
      <c r="D343" s="2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 s="78" customFormat="1" ht="15.75" x14ac:dyDescent="0.25">
      <c r="A344" s="54" t="s">
        <v>500</v>
      </c>
      <c r="B344" s="115" t="s">
        <v>349</v>
      </c>
      <c r="C344" s="98">
        <v>90</v>
      </c>
      <c r="D344" s="2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 s="89" customFormat="1" ht="15.75" x14ac:dyDescent="0.25">
      <c r="A345" s="54" t="s">
        <v>501</v>
      </c>
      <c r="B345" s="114" t="s">
        <v>139</v>
      </c>
      <c r="C345" s="82">
        <v>130</v>
      </c>
      <c r="D345" s="2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 s="4" customFormat="1" ht="15.75" x14ac:dyDescent="0.25">
      <c r="A346" s="54" t="s">
        <v>502</v>
      </c>
      <c r="B346" s="118" t="s">
        <v>350</v>
      </c>
      <c r="C346" s="82">
        <v>550</v>
      </c>
      <c r="D346" s="2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 s="4" customFormat="1" ht="15.75" x14ac:dyDescent="0.25">
      <c r="A347" s="54" t="s">
        <v>503</v>
      </c>
      <c r="B347" s="114" t="s">
        <v>351</v>
      </c>
      <c r="C347" s="82">
        <v>150</v>
      </c>
      <c r="D347" s="2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 s="4" customFormat="1" ht="15.75" x14ac:dyDescent="0.25">
      <c r="A348" s="54" t="s">
        <v>504</v>
      </c>
      <c r="B348" s="116" t="s">
        <v>352</v>
      </c>
      <c r="C348" s="82">
        <v>385</v>
      </c>
      <c r="D348" s="2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 s="4" customFormat="1" ht="15.75" x14ac:dyDescent="0.25">
      <c r="A349" s="54" t="s">
        <v>505</v>
      </c>
      <c r="B349" s="114" t="s">
        <v>353</v>
      </c>
      <c r="C349" s="82">
        <v>220</v>
      </c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</row>
    <row r="350" spans="1:54" s="4" customFormat="1" ht="15.75" x14ac:dyDescent="0.25">
      <c r="A350" s="54" t="s">
        <v>506</v>
      </c>
      <c r="B350" s="114" t="s">
        <v>354</v>
      </c>
      <c r="C350" s="82">
        <v>500</v>
      </c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</row>
    <row r="351" spans="1:54" s="4" customFormat="1" ht="15.75" x14ac:dyDescent="0.25">
      <c r="A351" s="54" t="s">
        <v>507</v>
      </c>
      <c r="B351" s="114" t="s">
        <v>355</v>
      </c>
      <c r="C351" s="82">
        <v>450</v>
      </c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</row>
    <row r="352" spans="1:54" s="4" customFormat="1" ht="15.75" x14ac:dyDescent="0.25">
      <c r="A352" s="54" t="s">
        <v>508</v>
      </c>
      <c r="B352" s="114" t="s">
        <v>356</v>
      </c>
      <c r="C352" s="82">
        <v>80</v>
      </c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</row>
    <row r="353" spans="1:18" s="4" customFormat="1" ht="15.75" x14ac:dyDescent="0.25">
      <c r="A353" s="54" t="s">
        <v>509</v>
      </c>
      <c r="B353" s="114" t="s">
        <v>357</v>
      </c>
      <c r="C353" s="82">
        <v>350</v>
      </c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</row>
    <row r="354" spans="1:18" s="4" customFormat="1" ht="15.75" x14ac:dyDescent="0.25">
      <c r="A354" s="54" t="s">
        <v>510</v>
      </c>
      <c r="B354" s="114" t="s">
        <v>358</v>
      </c>
      <c r="C354" s="82">
        <v>400</v>
      </c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</row>
    <row r="355" spans="1:18" s="4" customFormat="1" ht="15.75" x14ac:dyDescent="0.25">
      <c r="A355" s="54" t="s">
        <v>511</v>
      </c>
      <c r="B355" s="114" t="s">
        <v>359</v>
      </c>
      <c r="C355" s="82">
        <v>300</v>
      </c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</row>
    <row r="356" spans="1:18" s="4" customFormat="1" ht="15.75" x14ac:dyDescent="0.25">
      <c r="A356" s="54" t="s">
        <v>512</v>
      </c>
      <c r="B356" s="114" t="s">
        <v>360</v>
      </c>
      <c r="C356" s="82">
        <v>270</v>
      </c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</row>
    <row r="357" spans="1:18" s="4" customFormat="1" ht="15.75" x14ac:dyDescent="0.25">
      <c r="A357" s="54" t="s">
        <v>513</v>
      </c>
      <c r="B357" s="114" t="s">
        <v>361</v>
      </c>
      <c r="C357" s="82">
        <v>350</v>
      </c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</row>
    <row r="358" spans="1:18" s="4" customFormat="1" ht="15.75" x14ac:dyDescent="0.25">
      <c r="A358" s="54" t="s">
        <v>514</v>
      </c>
      <c r="B358" s="114" t="s">
        <v>362</v>
      </c>
      <c r="C358" s="82">
        <v>300</v>
      </c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</row>
    <row r="359" spans="1:18" s="4" customFormat="1" ht="15.75" x14ac:dyDescent="0.25">
      <c r="A359" s="54" t="s">
        <v>515</v>
      </c>
      <c r="B359" s="114" t="s">
        <v>363</v>
      </c>
      <c r="C359" s="82">
        <v>300</v>
      </c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</row>
    <row r="360" spans="1:18" s="4" customFormat="1" ht="15.75" x14ac:dyDescent="0.25">
      <c r="A360" s="54" t="s">
        <v>516</v>
      </c>
      <c r="B360" s="114" t="s">
        <v>364</v>
      </c>
      <c r="C360" s="82">
        <v>355</v>
      </c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</row>
    <row r="361" spans="1:18" s="4" customFormat="1" ht="15.75" x14ac:dyDescent="0.25">
      <c r="A361" s="54" t="s">
        <v>517</v>
      </c>
      <c r="B361" s="114" t="s">
        <v>365</v>
      </c>
      <c r="C361" s="82">
        <v>365</v>
      </c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</row>
    <row r="362" spans="1:18" s="4" customFormat="1" ht="15.75" x14ac:dyDescent="0.25">
      <c r="A362" s="54" t="s">
        <v>518</v>
      </c>
      <c r="B362" s="114" t="s">
        <v>366</v>
      </c>
      <c r="C362" s="82">
        <v>250</v>
      </c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</row>
    <row r="363" spans="1:18" s="4" customFormat="1" ht="15.75" x14ac:dyDescent="0.25">
      <c r="A363" s="54" t="s">
        <v>519</v>
      </c>
      <c r="B363" s="114" t="s">
        <v>367</v>
      </c>
      <c r="C363" s="82">
        <v>250</v>
      </c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</row>
    <row r="364" spans="1:18" s="4" customFormat="1" ht="15.75" x14ac:dyDescent="0.25">
      <c r="A364" s="54" t="s">
        <v>520</v>
      </c>
      <c r="B364" s="114" t="s">
        <v>368</v>
      </c>
      <c r="C364" s="82">
        <v>350</v>
      </c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</row>
    <row r="365" spans="1:18" s="4" customFormat="1" ht="15.75" x14ac:dyDescent="0.25">
      <c r="A365" s="54" t="s">
        <v>521</v>
      </c>
      <c r="B365" s="114" t="s">
        <v>369</v>
      </c>
      <c r="C365" s="82">
        <v>400</v>
      </c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</row>
    <row r="366" spans="1:18" s="4" customFormat="1" ht="15.75" x14ac:dyDescent="0.25">
      <c r="A366" s="54" t="s">
        <v>522</v>
      </c>
      <c r="B366" s="114" t="s">
        <v>370</v>
      </c>
      <c r="C366" s="82">
        <v>330</v>
      </c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</row>
    <row r="367" spans="1:18" s="4" customFormat="1" ht="15.75" x14ac:dyDescent="0.25">
      <c r="A367" s="54" t="s">
        <v>523</v>
      </c>
      <c r="B367" s="114" t="s">
        <v>371</v>
      </c>
      <c r="C367" s="82">
        <v>90</v>
      </c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</row>
    <row r="368" spans="1:18" s="4" customFormat="1" ht="15.75" x14ac:dyDescent="0.25">
      <c r="A368" s="54" t="s">
        <v>524</v>
      </c>
      <c r="B368" s="114" t="s">
        <v>372</v>
      </c>
      <c r="C368" s="82">
        <v>460</v>
      </c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</row>
    <row r="369" spans="1:18" s="7" customFormat="1" ht="15.75" x14ac:dyDescent="0.25">
      <c r="A369" s="54" t="s">
        <v>525</v>
      </c>
      <c r="B369" s="59" t="s">
        <v>373</v>
      </c>
      <c r="C369" s="82">
        <v>40</v>
      </c>
      <c r="D369" s="11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</row>
    <row r="370" spans="1:18" s="7" customFormat="1" ht="15.75" x14ac:dyDescent="0.25">
      <c r="A370" s="54" t="s">
        <v>526</v>
      </c>
      <c r="B370" s="59" t="s">
        <v>374</v>
      </c>
      <c r="C370" s="82">
        <v>350</v>
      </c>
      <c r="D370" s="11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</row>
    <row r="371" spans="1:18" s="7" customFormat="1" ht="15.75" x14ac:dyDescent="0.25">
      <c r="A371" s="54" t="s">
        <v>527</v>
      </c>
      <c r="B371" s="59" t="s">
        <v>375</v>
      </c>
      <c r="C371" s="82">
        <v>320</v>
      </c>
      <c r="D371" s="11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</row>
    <row r="372" spans="1:18" s="7" customFormat="1" ht="15.75" x14ac:dyDescent="0.25">
      <c r="A372" s="54" t="s">
        <v>528</v>
      </c>
      <c r="B372" s="59" t="s">
        <v>376</v>
      </c>
      <c r="C372" s="82">
        <v>300</v>
      </c>
      <c r="D372" s="11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1:18" s="7" customFormat="1" ht="15.75" x14ac:dyDescent="0.25">
      <c r="A373" s="54" t="s">
        <v>529</v>
      </c>
      <c r="B373" s="59" t="s">
        <v>377</v>
      </c>
      <c r="C373" s="82">
        <v>300</v>
      </c>
      <c r="D373" s="11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</row>
    <row r="374" spans="1:18" s="7" customFormat="1" ht="15.75" x14ac:dyDescent="0.25">
      <c r="A374" s="54" t="s">
        <v>530</v>
      </c>
      <c r="B374" s="59" t="s">
        <v>378</v>
      </c>
      <c r="C374" s="82">
        <v>400</v>
      </c>
      <c r="D374" s="11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</row>
    <row r="375" spans="1:18" s="7" customFormat="1" ht="15.75" x14ac:dyDescent="0.25">
      <c r="A375" s="54" t="s">
        <v>531</v>
      </c>
      <c r="B375" s="59" t="s">
        <v>379</v>
      </c>
      <c r="C375" s="82">
        <v>300</v>
      </c>
      <c r="D375" s="11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</row>
    <row r="376" spans="1:18" s="7" customFormat="1" ht="16.5" thickBot="1" x14ac:dyDescent="0.3">
      <c r="A376" s="120" t="s">
        <v>808</v>
      </c>
      <c r="B376" s="60" t="s">
        <v>807</v>
      </c>
      <c r="C376" s="94">
        <v>500</v>
      </c>
      <c r="D376" s="11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 spans="1:18" s="7" customFormat="1" x14ac:dyDescent="0.25">
      <c r="A377" s="9"/>
      <c r="C377" s="12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1:18" s="4" customFormat="1" ht="15.75" x14ac:dyDescent="0.25">
      <c r="A378" s="110" t="s">
        <v>174</v>
      </c>
      <c r="B378" s="5" t="s">
        <v>315</v>
      </c>
      <c r="C378" s="111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</row>
    <row r="379" spans="1:18" s="4" customFormat="1" ht="15.75" x14ac:dyDescent="0.25">
      <c r="A379" s="29" t="s">
        <v>176</v>
      </c>
      <c r="B379" s="5" t="s">
        <v>134</v>
      </c>
      <c r="C379" s="111"/>
      <c r="D379" s="2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</row>
    <row r="380" spans="1:18" s="4" customFormat="1" ht="16.5" thickBot="1" x14ac:dyDescent="0.3">
      <c r="A380" s="122"/>
      <c r="B380" s="5"/>
      <c r="C380" s="111"/>
      <c r="D380" s="2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</row>
    <row r="381" spans="1:18" s="62" customFormat="1" ht="15.75" x14ac:dyDescent="0.25">
      <c r="A381" s="193" t="s">
        <v>179</v>
      </c>
      <c r="B381" s="195" t="s">
        <v>0</v>
      </c>
      <c r="C381" s="197" t="s">
        <v>3</v>
      </c>
      <c r="D381" s="113"/>
    </row>
    <row r="382" spans="1:18" s="62" customFormat="1" ht="16.5" thickBot="1" x14ac:dyDescent="0.3">
      <c r="A382" s="194"/>
      <c r="B382" s="196"/>
      <c r="C382" s="198"/>
      <c r="D382" s="113"/>
    </row>
    <row r="383" spans="1:18" s="4" customFormat="1" ht="15.75" x14ac:dyDescent="0.25">
      <c r="A383" s="123" t="s">
        <v>532</v>
      </c>
      <c r="B383" s="124" t="s">
        <v>380</v>
      </c>
      <c r="C383" s="82">
        <v>110</v>
      </c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</row>
    <row r="384" spans="1:18" s="4" customFormat="1" ht="15.75" x14ac:dyDescent="0.25">
      <c r="A384" s="123" t="s">
        <v>533</v>
      </c>
      <c r="B384" s="2" t="s">
        <v>381</v>
      </c>
      <c r="C384" s="82">
        <v>150</v>
      </c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</row>
    <row r="385" spans="1:18" s="4" customFormat="1" ht="15.75" x14ac:dyDescent="0.25">
      <c r="A385" s="123" t="s">
        <v>534</v>
      </c>
      <c r="B385" s="3" t="s">
        <v>382</v>
      </c>
      <c r="C385" s="82">
        <v>500</v>
      </c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</row>
    <row r="386" spans="1:18" s="4" customFormat="1" ht="15.75" x14ac:dyDescent="0.25">
      <c r="A386" s="123" t="s">
        <v>535</v>
      </c>
      <c r="B386" s="2" t="s">
        <v>135</v>
      </c>
      <c r="C386" s="82">
        <v>110</v>
      </c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</row>
    <row r="387" spans="1:18" s="4" customFormat="1" ht="15.75" x14ac:dyDescent="0.25">
      <c r="A387" s="123" t="s">
        <v>536</v>
      </c>
      <c r="B387" s="3" t="s">
        <v>383</v>
      </c>
      <c r="C387" s="82">
        <v>90</v>
      </c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</row>
    <row r="388" spans="1:18" s="4" customFormat="1" ht="15.75" x14ac:dyDescent="0.25">
      <c r="A388" s="123" t="s">
        <v>537</v>
      </c>
      <c r="B388" s="2" t="s">
        <v>384</v>
      </c>
      <c r="C388" s="82">
        <v>100</v>
      </c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</row>
    <row r="389" spans="1:18" s="4" customFormat="1" ht="15.75" x14ac:dyDescent="0.25">
      <c r="A389" s="123" t="s">
        <v>538</v>
      </c>
      <c r="B389" s="3" t="s">
        <v>385</v>
      </c>
      <c r="C389" s="82">
        <v>90</v>
      </c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</row>
    <row r="390" spans="1:18" s="4" customFormat="1" ht="15.75" x14ac:dyDescent="0.25">
      <c r="A390" s="123" t="s">
        <v>539</v>
      </c>
      <c r="B390" s="89" t="s">
        <v>386</v>
      </c>
      <c r="C390" s="82">
        <v>50</v>
      </c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</row>
    <row r="391" spans="1:18" s="4" customFormat="1" ht="15.75" x14ac:dyDescent="0.25">
      <c r="A391" s="123" t="s">
        <v>540</v>
      </c>
      <c r="B391" s="2" t="s">
        <v>387</v>
      </c>
      <c r="C391" s="82">
        <v>70</v>
      </c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</row>
    <row r="392" spans="1:18" s="4" customFormat="1" ht="15.75" x14ac:dyDescent="0.25">
      <c r="A392" s="123" t="s">
        <v>541</v>
      </c>
      <c r="B392" s="3" t="s">
        <v>388</v>
      </c>
      <c r="C392" s="82">
        <v>70</v>
      </c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</row>
    <row r="393" spans="1:18" s="4" customFormat="1" ht="15.75" x14ac:dyDescent="0.25">
      <c r="A393" s="123" t="s">
        <v>542</v>
      </c>
      <c r="B393" s="2" t="s">
        <v>389</v>
      </c>
      <c r="C393" s="82">
        <v>90</v>
      </c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</row>
    <row r="394" spans="1:18" s="4" customFormat="1" ht="15.75" x14ac:dyDescent="0.25">
      <c r="A394" s="123" t="s">
        <v>543</v>
      </c>
      <c r="B394" s="3" t="s">
        <v>390</v>
      </c>
      <c r="C394" s="82">
        <v>70</v>
      </c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</row>
    <row r="395" spans="1:18" s="4" customFormat="1" ht="15.75" x14ac:dyDescent="0.25">
      <c r="A395" s="123" t="s">
        <v>544</v>
      </c>
      <c r="B395" s="3" t="s">
        <v>138</v>
      </c>
      <c r="C395" s="82">
        <v>200</v>
      </c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</row>
    <row r="396" spans="1:18" s="4" customFormat="1" ht="15.75" x14ac:dyDescent="0.25">
      <c r="A396" s="123" t="s">
        <v>545</v>
      </c>
      <c r="B396" s="2" t="s">
        <v>391</v>
      </c>
      <c r="C396" s="82">
        <v>550</v>
      </c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</row>
    <row r="397" spans="1:18" s="4" customFormat="1" ht="15.75" x14ac:dyDescent="0.25">
      <c r="A397" s="123" t="s">
        <v>546</v>
      </c>
      <c r="B397" s="3" t="s">
        <v>392</v>
      </c>
      <c r="C397" s="82">
        <v>180</v>
      </c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</row>
    <row r="398" spans="1:18" s="4" customFormat="1" ht="15.75" x14ac:dyDescent="0.25">
      <c r="A398" s="123" t="s">
        <v>547</v>
      </c>
      <c r="B398" s="2" t="s">
        <v>393</v>
      </c>
      <c r="C398" s="82">
        <v>500</v>
      </c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</row>
    <row r="399" spans="1:18" s="4" customFormat="1" ht="15.75" x14ac:dyDescent="0.25">
      <c r="A399" s="123" t="s">
        <v>548</v>
      </c>
      <c r="B399" s="3" t="s">
        <v>394</v>
      </c>
      <c r="C399" s="82">
        <v>100</v>
      </c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</row>
    <row r="400" spans="1:18" s="4" customFormat="1" ht="15.75" x14ac:dyDescent="0.25">
      <c r="A400" s="123" t="s">
        <v>549</v>
      </c>
      <c r="B400" s="2" t="s">
        <v>395</v>
      </c>
      <c r="C400" s="82">
        <v>280</v>
      </c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</row>
    <row r="401" spans="1:18" s="4" customFormat="1" ht="15.75" x14ac:dyDescent="0.25">
      <c r="A401" s="123" t="s">
        <v>550</v>
      </c>
      <c r="B401" s="3" t="s">
        <v>396</v>
      </c>
      <c r="C401" s="82">
        <v>150</v>
      </c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</row>
    <row r="402" spans="1:18" s="4" customFormat="1" ht="15.75" x14ac:dyDescent="0.25">
      <c r="A402" s="123" t="s">
        <v>551</v>
      </c>
      <c r="B402" s="2" t="s">
        <v>397</v>
      </c>
      <c r="C402" s="82">
        <v>130</v>
      </c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</row>
    <row r="403" spans="1:18" s="4" customFormat="1" ht="15.75" x14ac:dyDescent="0.25">
      <c r="A403" s="123" t="s">
        <v>552</v>
      </c>
      <c r="B403" s="3" t="s">
        <v>398</v>
      </c>
      <c r="C403" s="82">
        <v>50</v>
      </c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</row>
    <row r="404" spans="1:18" s="4" customFormat="1" ht="15.75" x14ac:dyDescent="0.25">
      <c r="A404" s="123" t="s">
        <v>553</v>
      </c>
      <c r="B404" s="2" t="s">
        <v>399</v>
      </c>
      <c r="C404" s="82">
        <v>110</v>
      </c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</row>
    <row r="405" spans="1:18" s="4" customFormat="1" ht="15.75" x14ac:dyDescent="0.25">
      <c r="A405" s="123" t="s">
        <v>554</v>
      </c>
      <c r="B405" s="3" t="s">
        <v>400</v>
      </c>
      <c r="C405" s="82">
        <v>240</v>
      </c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</row>
    <row r="406" spans="1:18" s="4" customFormat="1" ht="15.75" x14ac:dyDescent="0.25">
      <c r="A406" s="123" t="s">
        <v>555</v>
      </c>
      <c r="B406" s="2" t="s">
        <v>401</v>
      </c>
      <c r="C406" s="82">
        <v>220</v>
      </c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</row>
    <row r="407" spans="1:18" s="4" customFormat="1" ht="15.75" x14ac:dyDescent="0.25">
      <c r="A407" s="123" t="s">
        <v>556</v>
      </c>
      <c r="B407" s="3" t="s">
        <v>137</v>
      </c>
      <c r="C407" s="82">
        <v>120</v>
      </c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</row>
    <row r="408" spans="1:18" s="4" customFormat="1" ht="15.75" x14ac:dyDescent="0.25">
      <c r="A408" s="123" t="s">
        <v>557</v>
      </c>
      <c r="B408" s="2" t="s">
        <v>402</v>
      </c>
      <c r="C408" s="82">
        <v>250</v>
      </c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</row>
    <row r="409" spans="1:18" s="4" customFormat="1" ht="15.75" x14ac:dyDescent="0.25">
      <c r="A409" s="123" t="s">
        <v>558</v>
      </c>
      <c r="B409" s="3" t="s">
        <v>403</v>
      </c>
      <c r="C409" s="82">
        <v>140</v>
      </c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</row>
    <row r="410" spans="1:18" s="4" customFormat="1" ht="15.75" x14ac:dyDescent="0.25">
      <c r="A410" s="123" t="s">
        <v>559</v>
      </c>
      <c r="B410" s="3" t="s">
        <v>404</v>
      </c>
      <c r="C410" s="82">
        <v>200</v>
      </c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</row>
    <row r="411" spans="1:18" s="4" customFormat="1" ht="15.75" x14ac:dyDescent="0.25">
      <c r="A411" s="123" t="s">
        <v>560</v>
      </c>
      <c r="B411" s="3" t="s">
        <v>405</v>
      </c>
      <c r="C411" s="82">
        <v>120</v>
      </c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</row>
    <row r="412" spans="1:18" s="4" customFormat="1" ht="15.75" x14ac:dyDescent="0.25">
      <c r="A412" s="123" t="s">
        <v>561</v>
      </c>
      <c r="B412" s="3" t="s">
        <v>406</v>
      </c>
      <c r="C412" s="82">
        <v>220</v>
      </c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</row>
    <row r="413" spans="1:18" s="4" customFormat="1" ht="15.75" x14ac:dyDescent="0.25">
      <c r="A413" s="123" t="s">
        <v>562</v>
      </c>
      <c r="B413" s="3" t="s">
        <v>407</v>
      </c>
      <c r="C413" s="82">
        <v>300</v>
      </c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</row>
    <row r="414" spans="1:18" s="4" customFormat="1" ht="15.75" x14ac:dyDescent="0.25">
      <c r="A414" s="123" t="s">
        <v>563</v>
      </c>
      <c r="B414" s="114" t="s">
        <v>408</v>
      </c>
      <c r="C414" s="82">
        <v>300</v>
      </c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</row>
    <row r="415" spans="1:18" s="4" customFormat="1" ht="15.75" x14ac:dyDescent="0.25">
      <c r="A415" s="123" t="s">
        <v>564</v>
      </c>
      <c r="B415" s="114" t="s">
        <v>409</v>
      </c>
      <c r="C415" s="82">
        <v>90</v>
      </c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</row>
    <row r="416" spans="1:18" s="4" customFormat="1" ht="15.75" x14ac:dyDescent="0.25">
      <c r="A416" s="123" t="s">
        <v>565</v>
      </c>
      <c r="B416" s="114" t="s">
        <v>410</v>
      </c>
      <c r="C416" s="82">
        <v>580</v>
      </c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</row>
    <row r="417" spans="1:18" s="4" customFormat="1" ht="15.75" x14ac:dyDescent="0.25">
      <c r="A417" s="123" t="s">
        <v>566</v>
      </c>
      <c r="B417" s="114" t="s">
        <v>411</v>
      </c>
      <c r="C417" s="82">
        <v>120</v>
      </c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</row>
    <row r="418" spans="1:18" s="4" customFormat="1" ht="15.75" x14ac:dyDescent="0.25">
      <c r="A418" s="123" t="s">
        <v>567</v>
      </c>
      <c r="B418" s="114" t="s">
        <v>412</v>
      </c>
      <c r="C418" s="82">
        <v>120</v>
      </c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</row>
    <row r="419" spans="1:18" s="4" customFormat="1" ht="15.75" x14ac:dyDescent="0.25">
      <c r="A419" s="123" t="s">
        <v>568</v>
      </c>
      <c r="B419" s="114" t="s">
        <v>413</v>
      </c>
      <c r="C419" s="82">
        <v>200</v>
      </c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</row>
    <row r="420" spans="1:18" s="4" customFormat="1" ht="15.75" x14ac:dyDescent="0.25">
      <c r="A420" s="123" t="s">
        <v>569</v>
      </c>
      <c r="B420" s="118" t="s">
        <v>414</v>
      </c>
      <c r="C420" s="82">
        <v>550</v>
      </c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</row>
    <row r="421" spans="1:18" s="4" customFormat="1" ht="15.75" x14ac:dyDescent="0.25">
      <c r="A421" s="123" t="s">
        <v>570</v>
      </c>
      <c r="B421" s="118" t="s">
        <v>415</v>
      </c>
      <c r="C421" s="82">
        <v>150</v>
      </c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</row>
    <row r="422" spans="1:18" s="4" customFormat="1" ht="15.75" x14ac:dyDescent="0.25">
      <c r="A422" s="123" t="s">
        <v>571</v>
      </c>
      <c r="B422" s="118" t="s">
        <v>416</v>
      </c>
      <c r="C422" s="82">
        <v>1100</v>
      </c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</row>
    <row r="423" spans="1:18" s="4" customFormat="1" ht="15.75" x14ac:dyDescent="0.25">
      <c r="A423" s="123" t="s">
        <v>572</v>
      </c>
      <c r="B423" s="114" t="s">
        <v>417</v>
      </c>
      <c r="C423" s="82">
        <v>60</v>
      </c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</row>
    <row r="424" spans="1:18" s="4" customFormat="1" ht="15.75" x14ac:dyDescent="0.25">
      <c r="A424" s="123" t="s">
        <v>573</v>
      </c>
      <c r="B424" s="114" t="s">
        <v>136</v>
      </c>
      <c r="C424" s="82">
        <v>100</v>
      </c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</row>
    <row r="425" spans="1:18" s="4" customFormat="1" ht="15.75" x14ac:dyDescent="0.25">
      <c r="A425" s="123" t="s">
        <v>574</v>
      </c>
      <c r="B425" s="114" t="s">
        <v>418</v>
      </c>
      <c r="C425" s="82">
        <v>150</v>
      </c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</row>
    <row r="426" spans="1:18" s="4" customFormat="1" ht="15.75" x14ac:dyDescent="0.25">
      <c r="A426" s="123" t="s">
        <v>575</v>
      </c>
      <c r="B426" s="114" t="s">
        <v>419</v>
      </c>
      <c r="C426" s="82">
        <v>400</v>
      </c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</row>
    <row r="427" spans="1:18" s="4" customFormat="1" ht="15.75" x14ac:dyDescent="0.25">
      <c r="A427" s="123" t="s">
        <v>576</v>
      </c>
      <c r="B427" s="118" t="s">
        <v>420</v>
      </c>
      <c r="C427" s="82">
        <v>350</v>
      </c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</row>
    <row r="428" spans="1:18" s="4" customFormat="1" ht="15.75" x14ac:dyDescent="0.25">
      <c r="A428" s="123" t="s">
        <v>577</v>
      </c>
      <c r="B428" s="118" t="s">
        <v>421</v>
      </c>
      <c r="C428" s="82">
        <v>550</v>
      </c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</row>
    <row r="429" spans="1:18" s="4" customFormat="1" ht="16.5" thickBot="1" x14ac:dyDescent="0.3">
      <c r="A429" s="47" t="s">
        <v>578</v>
      </c>
      <c r="B429" s="125" t="s">
        <v>422</v>
      </c>
      <c r="C429" s="94">
        <f>C384+C423+C424</f>
        <v>310</v>
      </c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</row>
    <row r="430" spans="1:18" s="4" customFormat="1" ht="15.75" x14ac:dyDescent="0.25">
      <c r="A430" s="127"/>
      <c r="B430" s="2"/>
      <c r="C430" s="126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</row>
    <row r="431" spans="1:18" s="4" customFormat="1" ht="15.75" x14ac:dyDescent="0.25">
      <c r="A431" s="110" t="s">
        <v>174</v>
      </c>
      <c r="B431" s="5" t="s">
        <v>315</v>
      </c>
      <c r="C431" s="111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</row>
    <row r="432" spans="1:18" s="62" customFormat="1" ht="16.5" x14ac:dyDescent="0.25">
      <c r="A432" s="110" t="s">
        <v>177</v>
      </c>
      <c r="B432" s="64" t="s">
        <v>141</v>
      </c>
      <c r="C432" s="128"/>
      <c r="D432" s="100"/>
      <c r="E432" s="100"/>
      <c r="F432" s="100"/>
      <c r="G432" s="100"/>
      <c r="H432" s="100"/>
      <c r="K432" s="101"/>
    </row>
    <row r="433" spans="1:11" s="62" customFormat="1" ht="17.25" thickBot="1" x14ac:dyDescent="0.3">
      <c r="A433" s="110"/>
      <c r="B433" s="64"/>
      <c r="C433" s="128"/>
      <c r="D433" s="100"/>
      <c r="E433" s="100"/>
      <c r="F433" s="100"/>
      <c r="G433" s="100"/>
      <c r="H433" s="100"/>
      <c r="K433" s="101"/>
    </row>
    <row r="434" spans="1:11" s="62" customFormat="1" ht="15.75" x14ac:dyDescent="0.25">
      <c r="A434" s="193" t="s">
        <v>179</v>
      </c>
      <c r="B434" s="195" t="s">
        <v>0</v>
      </c>
      <c r="C434" s="197" t="s">
        <v>3</v>
      </c>
      <c r="D434" s="113"/>
    </row>
    <row r="435" spans="1:11" s="62" customFormat="1" ht="16.5" thickBot="1" x14ac:dyDescent="0.3">
      <c r="A435" s="194"/>
      <c r="B435" s="196"/>
      <c r="C435" s="198"/>
      <c r="D435" s="113"/>
    </row>
    <row r="436" spans="1:11" s="102" customFormat="1" ht="16.5" x14ac:dyDescent="0.25">
      <c r="A436" s="135" t="s">
        <v>580</v>
      </c>
      <c r="B436" s="136" t="s">
        <v>423</v>
      </c>
      <c r="C436" s="137">
        <v>250</v>
      </c>
      <c r="D436" s="100"/>
      <c r="E436" s="100"/>
      <c r="F436" s="100"/>
      <c r="G436" s="100"/>
      <c r="H436" s="100"/>
      <c r="K436" s="101"/>
    </row>
    <row r="437" spans="1:11" s="62" customFormat="1" ht="16.5" x14ac:dyDescent="0.25">
      <c r="A437" s="123" t="s">
        <v>581</v>
      </c>
      <c r="B437" s="129" t="s">
        <v>424</v>
      </c>
      <c r="C437" s="77">
        <v>250</v>
      </c>
      <c r="D437" s="100"/>
      <c r="E437" s="100"/>
      <c r="F437" s="100"/>
      <c r="G437" s="100"/>
      <c r="H437" s="100"/>
      <c r="K437" s="101"/>
    </row>
    <row r="438" spans="1:11" s="102" customFormat="1" ht="16.5" x14ac:dyDescent="0.25">
      <c r="A438" s="123" t="s">
        <v>582</v>
      </c>
      <c r="B438" s="93" t="s">
        <v>425</v>
      </c>
      <c r="C438" s="77">
        <v>550</v>
      </c>
      <c r="E438" s="100"/>
      <c r="F438" s="100"/>
      <c r="G438" s="100"/>
      <c r="H438" s="100"/>
      <c r="K438" s="101"/>
    </row>
    <row r="439" spans="1:11" s="102" customFormat="1" ht="16.5" x14ac:dyDescent="0.25">
      <c r="A439" s="123" t="s">
        <v>583</v>
      </c>
      <c r="B439" s="3" t="s">
        <v>426</v>
      </c>
      <c r="C439" s="82">
        <v>300</v>
      </c>
      <c r="D439" s="100"/>
      <c r="E439" s="100"/>
      <c r="F439" s="100"/>
      <c r="G439" s="100"/>
      <c r="H439" s="100"/>
      <c r="K439" s="101"/>
    </row>
    <row r="440" spans="1:11" s="102" customFormat="1" ht="15.75" x14ac:dyDescent="0.25">
      <c r="A440" s="123" t="s">
        <v>584</v>
      </c>
      <c r="B440" s="3" t="s">
        <v>427</v>
      </c>
      <c r="C440" s="82">
        <v>250</v>
      </c>
      <c r="D440" s="103"/>
      <c r="E440" s="103"/>
      <c r="F440" s="103"/>
      <c r="G440" s="103"/>
      <c r="H440" s="105"/>
      <c r="I440" s="105"/>
      <c r="J440" s="105"/>
      <c r="K440" s="106"/>
    </row>
    <row r="441" spans="1:11" s="62" customFormat="1" ht="15.75" x14ac:dyDescent="0.25">
      <c r="A441" s="123" t="s">
        <v>585</v>
      </c>
      <c r="B441" s="3" t="s">
        <v>428</v>
      </c>
      <c r="C441" s="82">
        <v>250</v>
      </c>
      <c r="D441" s="105"/>
      <c r="F441" s="107"/>
      <c r="I441" s="108"/>
      <c r="K441" s="109"/>
    </row>
    <row r="442" spans="1:11" s="62" customFormat="1" ht="16.5" x14ac:dyDescent="0.25">
      <c r="A442" s="123" t="s">
        <v>586</v>
      </c>
      <c r="B442" s="3" t="s">
        <v>429</v>
      </c>
      <c r="C442" s="82">
        <v>300</v>
      </c>
      <c r="D442" s="100"/>
      <c r="E442" s="100"/>
      <c r="F442" s="100"/>
      <c r="G442" s="100"/>
      <c r="H442" s="100"/>
      <c r="K442" s="101"/>
    </row>
    <row r="443" spans="1:11" s="62" customFormat="1" ht="16.5" x14ac:dyDescent="0.25">
      <c r="A443" s="123" t="s">
        <v>587</v>
      </c>
      <c r="B443" s="3" t="s">
        <v>430</v>
      </c>
      <c r="C443" s="82">
        <v>300</v>
      </c>
      <c r="D443" s="100"/>
      <c r="E443" s="100"/>
      <c r="F443" s="100"/>
      <c r="G443" s="100"/>
      <c r="H443" s="100"/>
      <c r="K443" s="101"/>
    </row>
    <row r="444" spans="1:11" s="62" customFormat="1" ht="16.5" x14ac:dyDescent="0.25">
      <c r="A444" s="123" t="s">
        <v>588</v>
      </c>
      <c r="B444" s="89" t="s">
        <v>431</v>
      </c>
      <c r="C444" s="82">
        <v>280</v>
      </c>
      <c r="D444" s="100"/>
      <c r="E444" s="100"/>
      <c r="F444" s="100"/>
      <c r="G444" s="100"/>
      <c r="H444" s="100"/>
      <c r="K444" s="101"/>
    </row>
    <row r="445" spans="1:11" s="102" customFormat="1" ht="16.5" x14ac:dyDescent="0.25">
      <c r="A445" s="123" t="s">
        <v>589</v>
      </c>
      <c r="B445" s="3" t="s">
        <v>432</v>
      </c>
      <c r="C445" s="82">
        <v>250</v>
      </c>
      <c r="E445" s="100"/>
      <c r="F445" s="100"/>
      <c r="G445" s="100"/>
      <c r="H445" s="100"/>
      <c r="K445" s="101"/>
    </row>
    <row r="446" spans="1:11" s="102" customFormat="1" ht="16.5" x14ac:dyDescent="0.25">
      <c r="A446" s="123" t="s">
        <v>590</v>
      </c>
      <c r="B446" s="2" t="s">
        <v>433</v>
      </c>
      <c r="C446" s="82">
        <v>250</v>
      </c>
      <c r="D446" s="100"/>
      <c r="E446" s="100"/>
      <c r="F446" s="100"/>
      <c r="G446" s="100"/>
      <c r="H446" s="100"/>
      <c r="K446" s="101"/>
    </row>
    <row r="447" spans="1:11" s="102" customFormat="1" ht="15.75" x14ac:dyDescent="0.25">
      <c r="A447" s="123" t="s">
        <v>591</v>
      </c>
      <c r="B447" s="3" t="s">
        <v>434</v>
      </c>
      <c r="C447" s="82">
        <v>250</v>
      </c>
      <c r="D447" s="103"/>
      <c r="E447" s="103"/>
      <c r="F447" s="103"/>
      <c r="G447" s="103"/>
      <c r="H447" s="105"/>
      <c r="I447" s="105"/>
      <c r="J447" s="105"/>
      <c r="K447" s="106"/>
    </row>
    <row r="448" spans="1:11" s="62" customFormat="1" ht="15.75" x14ac:dyDescent="0.25">
      <c r="A448" s="123" t="s">
        <v>592</v>
      </c>
      <c r="B448" s="3" t="s">
        <v>435</v>
      </c>
      <c r="C448" s="82">
        <v>250</v>
      </c>
      <c r="D448" s="105"/>
      <c r="F448" s="107"/>
      <c r="I448" s="108"/>
      <c r="K448" s="109"/>
    </row>
    <row r="449" spans="1:18" s="62" customFormat="1" ht="15.75" x14ac:dyDescent="0.25">
      <c r="A449" s="123" t="s">
        <v>593</v>
      </c>
      <c r="B449" s="3" t="s">
        <v>436</v>
      </c>
      <c r="C449" s="82">
        <v>1000</v>
      </c>
      <c r="D449" s="113"/>
    </row>
    <row r="450" spans="1:18" s="62" customFormat="1" ht="15.75" x14ac:dyDescent="0.25">
      <c r="A450" s="123" t="s">
        <v>594</v>
      </c>
      <c r="B450" s="3" t="s">
        <v>437</v>
      </c>
      <c r="C450" s="82">
        <v>370</v>
      </c>
      <c r="D450" s="113"/>
    </row>
    <row r="451" spans="1:18" s="4" customFormat="1" ht="15.75" x14ac:dyDescent="0.25">
      <c r="A451" s="123" t="s">
        <v>595</v>
      </c>
      <c r="B451" s="3" t="s">
        <v>438</v>
      </c>
      <c r="C451" s="82">
        <v>350</v>
      </c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</row>
    <row r="452" spans="1:18" s="4" customFormat="1" ht="15.75" x14ac:dyDescent="0.25">
      <c r="A452" s="123" t="s">
        <v>596</v>
      </c>
      <c r="B452" s="3" t="s">
        <v>439</v>
      </c>
      <c r="C452" s="82">
        <v>330</v>
      </c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</row>
    <row r="453" spans="1:18" s="4" customFormat="1" ht="15.75" x14ac:dyDescent="0.25">
      <c r="A453" s="123" t="s">
        <v>597</v>
      </c>
      <c r="B453" s="3" t="s">
        <v>440</v>
      </c>
      <c r="C453" s="82">
        <v>320</v>
      </c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</row>
    <row r="454" spans="1:18" s="4" customFormat="1" ht="15.75" x14ac:dyDescent="0.25">
      <c r="A454" s="123" t="s">
        <v>598</v>
      </c>
      <c r="B454" s="3" t="s">
        <v>441</v>
      </c>
      <c r="C454" s="82">
        <v>400</v>
      </c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</row>
    <row r="455" spans="1:18" s="4" customFormat="1" ht="15.75" x14ac:dyDescent="0.25">
      <c r="A455" s="123" t="s">
        <v>599</v>
      </c>
      <c r="B455" s="3" t="s">
        <v>442</v>
      </c>
      <c r="C455" s="82">
        <v>380</v>
      </c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</row>
    <row r="456" spans="1:18" s="4" customFormat="1" ht="15.75" x14ac:dyDescent="0.25">
      <c r="A456" s="123" t="s">
        <v>600</v>
      </c>
      <c r="B456" s="3" t="s">
        <v>443</v>
      </c>
      <c r="C456" s="82">
        <v>410</v>
      </c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</row>
    <row r="457" spans="1:18" s="4" customFormat="1" ht="15.75" x14ac:dyDescent="0.25">
      <c r="A457" s="123" t="s">
        <v>601</v>
      </c>
      <c r="B457" s="3" t="s">
        <v>444</v>
      </c>
      <c r="C457" s="82">
        <v>440</v>
      </c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</row>
    <row r="458" spans="1:18" s="4" customFormat="1" ht="15.75" x14ac:dyDescent="0.25">
      <c r="A458" s="123" t="s">
        <v>602</v>
      </c>
      <c r="B458" s="89" t="s">
        <v>445</v>
      </c>
      <c r="C458" s="130">
        <v>1000</v>
      </c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</row>
    <row r="459" spans="1:18" s="4" customFormat="1" ht="15.75" x14ac:dyDescent="0.25">
      <c r="A459" s="123" t="s">
        <v>603</v>
      </c>
      <c r="B459" s="89" t="s">
        <v>446</v>
      </c>
      <c r="C459" s="130">
        <v>450</v>
      </c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</row>
    <row r="460" spans="1:18" s="4" customFormat="1" ht="15.75" x14ac:dyDescent="0.25">
      <c r="A460" s="123" t="s">
        <v>604</v>
      </c>
      <c r="B460" s="89" t="s">
        <v>447</v>
      </c>
      <c r="C460" s="130">
        <v>500</v>
      </c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</row>
    <row r="461" spans="1:18" s="4" customFormat="1" ht="15.75" x14ac:dyDescent="0.25">
      <c r="A461" s="123" t="s">
        <v>605</v>
      </c>
      <c r="B461" s="89" t="s">
        <v>448</v>
      </c>
      <c r="C461" s="130">
        <v>500</v>
      </c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</row>
    <row r="462" spans="1:18" s="4" customFormat="1" ht="15.75" x14ac:dyDescent="0.25">
      <c r="A462" s="123" t="s">
        <v>606</v>
      </c>
      <c r="B462" s="89" t="s">
        <v>449</v>
      </c>
      <c r="C462" s="130">
        <v>200</v>
      </c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</row>
    <row r="463" spans="1:18" s="4" customFormat="1" ht="15.75" x14ac:dyDescent="0.25">
      <c r="A463" s="123" t="s">
        <v>607</v>
      </c>
      <c r="B463" s="89" t="s">
        <v>450</v>
      </c>
      <c r="C463" s="130">
        <v>250</v>
      </c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</row>
    <row r="464" spans="1:18" s="4" customFormat="1" ht="15.75" x14ac:dyDescent="0.25">
      <c r="A464" s="123" t="s">
        <v>608</v>
      </c>
      <c r="B464" s="89" t="s">
        <v>451</v>
      </c>
      <c r="C464" s="130">
        <v>300</v>
      </c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</row>
    <row r="465" spans="1:18" s="62" customFormat="1" ht="16.5" x14ac:dyDescent="0.25">
      <c r="A465" s="123" t="s">
        <v>609</v>
      </c>
      <c r="B465" s="89" t="s">
        <v>452</v>
      </c>
      <c r="C465" s="130">
        <v>400</v>
      </c>
      <c r="D465" s="100"/>
      <c r="E465" s="100"/>
      <c r="F465" s="100"/>
      <c r="G465" s="100"/>
      <c r="H465" s="100"/>
      <c r="K465" s="101"/>
    </row>
    <row r="466" spans="1:18" s="62" customFormat="1" ht="16.5" x14ac:dyDescent="0.25">
      <c r="A466" s="123" t="s">
        <v>610</v>
      </c>
      <c r="B466" s="89" t="s">
        <v>453</v>
      </c>
      <c r="C466" s="130">
        <v>350</v>
      </c>
      <c r="D466" s="100"/>
      <c r="E466" s="100"/>
      <c r="F466" s="100"/>
      <c r="G466" s="100"/>
      <c r="H466" s="100"/>
      <c r="K466" s="101"/>
    </row>
    <row r="467" spans="1:18" s="62" customFormat="1" ht="16.5" x14ac:dyDescent="0.25">
      <c r="A467" s="123" t="s">
        <v>611</v>
      </c>
      <c r="B467" s="89" t="s">
        <v>454</v>
      </c>
      <c r="C467" s="130">
        <v>1400</v>
      </c>
      <c r="D467" s="100"/>
      <c r="E467" s="100"/>
      <c r="F467" s="100"/>
      <c r="G467" s="100"/>
      <c r="H467" s="100"/>
      <c r="K467" s="101"/>
    </row>
    <row r="468" spans="1:18" s="62" customFormat="1" ht="16.5" x14ac:dyDescent="0.25">
      <c r="A468" s="46" t="s">
        <v>667</v>
      </c>
      <c r="B468" s="89" t="s">
        <v>666</v>
      </c>
      <c r="C468" s="130">
        <v>250</v>
      </c>
      <c r="D468" s="100"/>
      <c r="E468" s="100"/>
      <c r="F468" s="100"/>
      <c r="G468" s="100"/>
      <c r="H468" s="100"/>
      <c r="K468" s="101"/>
    </row>
    <row r="469" spans="1:18" s="62" customFormat="1" ht="16.5" x14ac:dyDescent="0.25">
      <c r="A469" s="46" t="s">
        <v>811</v>
      </c>
      <c r="B469" s="89" t="s">
        <v>809</v>
      </c>
      <c r="C469" s="130">
        <v>380</v>
      </c>
      <c r="D469" s="100"/>
      <c r="E469" s="100"/>
      <c r="F469" s="100"/>
      <c r="G469" s="100"/>
      <c r="H469" s="100"/>
      <c r="K469" s="101"/>
    </row>
    <row r="470" spans="1:18" s="62" customFormat="1" ht="17.25" thickBot="1" x14ac:dyDescent="0.3">
      <c r="A470" s="47" t="s">
        <v>812</v>
      </c>
      <c r="B470" s="168" t="s">
        <v>810</v>
      </c>
      <c r="C470" s="169">
        <v>1740</v>
      </c>
      <c r="D470" s="100"/>
      <c r="E470" s="100"/>
      <c r="F470" s="100"/>
      <c r="G470" s="100"/>
      <c r="H470" s="100"/>
      <c r="K470" s="101"/>
    </row>
    <row r="471" spans="1:18" s="62" customFormat="1" ht="15.75" x14ac:dyDescent="0.25">
      <c r="A471" s="103"/>
      <c r="B471" s="103"/>
      <c r="C471" s="104"/>
      <c r="D471" s="105"/>
      <c r="F471" s="107"/>
      <c r="I471" s="108"/>
      <c r="K471" s="109"/>
    </row>
    <row r="472" spans="1:18" s="103" customFormat="1" ht="15.75" x14ac:dyDescent="0.25">
      <c r="A472" s="110" t="s">
        <v>174</v>
      </c>
      <c r="B472" s="5" t="s">
        <v>315</v>
      </c>
      <c r="C472" s="111"/>
    </row>
    <row r="473" spans="1:18" s="4" customFormat="1" ht="15.75" x14ac:dyDescent="0.25">
      <c r="A473" s="110" t="s">
        <v>579</v>
      </c>
      <c r="B473" s="64" t="s">
        <v>455</v>
      </c>
      <c r="C473" s="128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</row>
    <row r="474" spans="1:18" s="4" customFormat="1" ht="16.5" thickBot="1" x14ac:dyDescent="0.3">
      <c r="A474" s="131"/>
      <c r="B474" s="64"/>
      <c r="C474" s="128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</row>
    <row r="475" spans="1:18" s="62" customFormat="1" ht="15.75" x14ac:dyDescent="0.25">
      <c r="A475" s="193" t="s">
        <v>179</v>
      </c>
      <c r="B475" s="195" t="s">
        <v>0</v>
      </c>
      <c r="C475" s="197" t="s">
        <v>3</v>
      </c>
      <c r="D475" s="113"/>
    </row>
    <row r="476" spans="1:18" s="62" customFormat="1" ht="16.5" thickBot="1" x14ac:dyDescent="0.3">
      <c r="A476" s="194"/>
      <c r="B476" s="196"/>
      <c r="C476" s="198"/>
      <c r="D476" s="113"/>
    </row>
    <row r="477" spans="1:18" s="4" customFormat="1" ht="15.75" x14ac:dyDescent="0.25">
      <c r="A477" s="123" t="s">
        <v>613</v>
      </c>
      <c r="B477" s="93" t="s">
        <v>456</v>
      </c>
      <c r="C477" s="77">
        <v>200</v>
      </c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</row>
    <row r="478" spans="1:18" s="4" customFormat="1" ht="15.75" x14ac:dyDescent="0.25">
      <c r="A478" s="123" t="s">
        <v>614</v>
      </c>
      <c r="B478" s="2" t="s">
        <v>457</v>
      </c>
      <c r="C478" s="82">
        <v>120</v>
      </c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</row>
    <row r="479" spans="1:18" s="4" customFormat="1" ht="15.75" x14ac:dyDescent="0.25">
      <c r="A479" s="123" t="s">
        <v>615</v>
      </c>
      <c r="B479" s="3" t="s">
        <v>458</v>
      </c>
      <c r="C479" s="82">
        <v>130</v>
      </c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</row>
    <row r="480" spans="1:18" s="4" customFormat="1" ht="15.75" x14ac:dyDescent="0.25">
      <c r="A480" s="123" t="s">
        <v>616</v>
      </c>
      <c r="B480" s="2" t="s">
        <v>459</v>
      </c>
      <c r="C480" s="82">
        <v>140</v>
      </c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</row>
    <row r="481" spans="1:18" s="4" customFormat="1" ht="15.75" x14ac:dyDescent="0.25">
      <c r="A481" s="123" t="s">
        <v>617</v>
      </c>
      <c r="B481" s="3" t="s">
        <v>460</v>
      </c>
      <c r="C481" s="82">
        <v>240</v>
      </c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</row>
    <row r="482" spans="1:18" s="4" customFormat="1" ht="15.75" x14ac:dyDescent="0.25">
      <c r="A482" s="123" t="s">
        <v>618</v>
      </c>
      <c r="B482" s="3" t="s">
        <v>140</v>
      </c>
      <c r="C482" s="82">
        <v>170</v>
      </c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</row>
    <row r="483" spans="1:18" s="4" customFormat="1" ht="15.75" x14ac:dyDescent="0.25">
      <c r="A483" s="123" t="s">
        <v>619</v>
      </c>
      <c r="B483" s="114" t="s">
        <v>461</v>
      </c>
      <c r="C483" s="82">
        <v>120</v>
      </c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</row>
    <row r="484" spans="1:18" s="4" customFormat="1" ht="15.75" x14ac:dyDescent="0.25">
      <c r="A484" s="123" t="s">
        <v>620</v>
      </c>
      <c r="B484" s="2" t="s">
        <v>462</v>
      </c>
      <c r="C484" s="82">
        <v>700</v>
      </c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</row>
    <row r="485" spans="1:18" s="4" customFormat="1" ht="15.75" x14ac:dyDescent="0.25">
      <c r="A485" s="123" t="s">
        <v>621</v>
      </c>
      <c r="B485" s="3" t="s">
        <v>463</v>
      </c>
      <c r="C485" s="82">
        <v>400</v>
      </c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</row>
    <row r="486" spans="1:18" s="4" customFormat="1" ht="15.75" x14ac:dyDescent="0.25">
      <c r="A486" s="123" t="s">
        <v>622</v>
      </c>
      <c r="B486" s="3" t="s">
        <v>464</v>
      </c>
      <c r="C486" s="82">
        <v>350</v>
      </c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</row>
    <row r="487" spans="1:18" s="4" customFormat="1" ht="15.75" x14ac:dyDescent="0.25">
      <c r="A487" s="123" t="s">
        <v>623</v>
      </c>
      <c r="B487" s="114" t="s">
        <v>465</v>
      </c>
      <c r="C487" s="82">
        <v>370</v>
      </c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</row>
    <row r="488" spans="1:18" s="4" customFormat="1" ht="15.75" x14ac:dyDescent="0.25">
      <c r="A488" s="123" t="s">
        <v>624</v>
      </c>
      <c r="B488" s="114" t="s">
        <v>466</v>
      </c>
      <c r="C488" s="82">
        <v>80</v>
      </c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</row>
    <row r="489" spans="1:18" s="4" customFormat="1" ht="16.5" thickBot="1" x14ac:dyDescent="0.3">
      <c r="A489" s="133" t="s">
        <v>625</v>
      </c>
      <c r="B489" s="132" t="s">
        <v>467</v>
      </c>
      <c r="C489" s="94">
        <v>600</v>
      </c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</row>
    <row r="490" spans="1:18" s="62" customFormat="1" ht="15.75" x14ac:dyDescent="0.25">
      <c r="A490" s="103"/>
      <c r="B490" s="103"/>
      <c r="C490" s="104"/>
      <c r="D490" s="105"/>
      <c r="F490" s="107"/>
      <c r="I490" s="108"/>
      <c r="K490" s="109"/>
    </row>
    <row r="491" spans="1:18" s="103" customFormat="1" ht="15.75" x14ac:dyDescent="0.25">
      <c r="A491" s="110" t="s">
        <v>174</v>
      </c>
      <c r="B491" s="5" t="s">
        <v>315</v>
      </c>
      <c r="C491" s="111"/>
    </row>
    <row r="492" spans="1:18" s="4" customFormat="1" ht="15.75" x14ac:dyDescent="0.25">
      <c r="A492" s="110" t="s">
        <v>612</v>
      </c>
      <c r="B492" s="64" t="s">
        <v>627</v>
      </c>
      <c r="C492" s="128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</row>
    <row r="493" spans="1:18" s="4" customFormat="1" ht="16.5" thickBot="1" x14ac:dyDescent="0.3">
      <c r="A493" s="131"/>
      <c r="B493" s="64"/>
      <c r="C493" s="128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</row>
    <row r="494" spans="1:18" s="62" customFormat="1" ht="15.75" x14ac:dyDescent="0.25">
      <c r="A494" s="193" t="s">
        <v>179</v>
      </c>
      <c r="B494" s="195" t="s">
        <v>0</v>
      </c>
      <c r="C494" s="197" t="s">
        <v>3</v>
      </c>
      <c r="D494" s="113"/>
    </row>
    <row r="495" spans="1:18" s="62" customFormat="1" ht="16.5" thickBot="1" x14ac:dyDescent="0.3">
      <c r="A495" s="194"/>
      <c r="B495" s="196"/>
      <c r="C495" s="198"/>
      <c r="D495" s="113"/>
    </row>
    <row r="496" spans="1:18" s="4" customFormat="1" ht="15.75" x14ac:dyDescent="0.25">
      <c r="A496" s="123" t="s">
        <v>652</v>
      </c>
      <c r="B496" s="93" t="s">
        <v>628</v>
      </c>
      <c r="C496" s="77">
        <v>450</v>
      </c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</row>
    <row r="497" spans="1:18" s="4" customFormat="1" ht="15.75" x14ac:dyDescent="0.25">
      <c r="A497" s="123" t="s">
        <v>653</v>
      </c>
      <c r="B497" s="2" t="s">
        <v>629</v>
      </c>
      <c r="C497" s="82">
        <v>450</v>
      </c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</row>
    <row r="498" spans="1:18" s="4" customFormat="1" ht="15.75" x14ac:dyDescent="0.25">
      <c r="A498" s="123" t="s">
        <v>654</v>
      </c>
      <c r="B498" s="3" t="s">
        <v>630</v>
      </c>
      <c r="C498" s="82">
        <v>450</v>
      </c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</row>
    <row r="499" spans="1:18" s="4" customFormat="1" ht="15.75" x14ac:dyDescent="0.25">
      <c r="A499" s="123" t="s">
        <v>655</v>
      </c>
      <c r="B499" s="2" t="s">
        <v>631</v>
      </c>
      <c r="C499" s="82">
        <v>450</v>
      </c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</row>
    <row r="500" spans="1:18" s="4" customFormat="1" ht="15.75" x14ac:dyDescent="0.25">
      <c r="A500" s="123" t="s">
        <v>656</v>
      </c>
      <c r="B500" s="3" t="s">
        <v>632</v>
      </c>
      <c r="C500" s="82">
        <v>450</v>
      </c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</row>
    <row r="501" spans="1:18" s="4" customFormat="1" ht="15.75" x14ac:dyDescent="0.25">
      <c r="A501" s="123" t="s">
        <v>657</v>
      </c>
      <c r="B501" s="3" t="s">
        <v>633</v>
      </c>
      <c r="C501" s="82">
        <v>450</v>
      </c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</row>
    <row r="502" spans="1:18" s="4" customFormat="1" ht="15.75" x14ac:dyDescent="0.25">
      <c r="A502" s="123" t="s">
        <v>658</v>
      </c>
      <c r="B502" s="114" t="s">
        <v>634</v>
      </c>
      <c r="C502" s="82">
        <v>450</v>
      </c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</row>
    <row r="503" spans="1:18" s="4" customFormat="1" ht="15.75" x14ac:dyDescent="0.25">
      <c r="A503" s="123" t="s">
        <v>659</v>
      </c>
      <c r="B503" s="2" t="s">
        <v>635</v>
      </c>
      <c r="C503" s="82">
        <v>500</v>
      </c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</row>
    <row r="504" spans="1:18" s="4" customFormat="1" ht="15.75" x14ac:dyDescent="0.25">
      <c r="A504" s="123" t="s">
        <v>660</v>
      </c>
      <c r="B504" s="3" t="s">
        <v>636</v>
      </c>
      <c r="C504" s="82">
        <v>450</v>
      </c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</row>
    <row r="505" spans="1:18" s="4" customFormat="1" ht="15.75" x14ac:dyDescent="0.25">
      <c r="A505" s="123" t="s">
        <v>661</v>
      </c>
      <c r="B505" s="3" t="s">
        <v>637</v>
      </c>
      <c r="C505" s="82">
        <v>550</v>
      </c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</row>
    <row r="506" spans="1:18" s="4" customFormat="1" ht="15.75" x14ac:dyDescent="0.25">
      <c r="A506" s="123" t="s">
        <v>662</v>
      </c>
      <c r="B506" s="114" t="s">
        <v>638</v>
      </c>
      <c r="C506" s="82">
        <v>450</v>
      </c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</row>
    <row r="507" spans="1:18" s="4" customFormat="1" ht="15.75" x14ac:dyDescent="0.25">
      <c r="A507" s="123" t="s">
        <v>663</v>
      </c>
      <c r="B507" s="114" t="s">
        <v>639</v>
      </c>
      <c r="C507" s="82">
        <v>450</v>
      </c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</row>
    <row r="508" spans="1:18" s="4" customFormat="1" ht="15.75" x14ac:dyDescent="0.25">
      <c r="A508" s="123" t="s">
        <v>664</v>
      </c>
      <c r="B508" s="134" t="s">
        <v>640</v>
      </c>
      <c r="C508" s="98">
        <v>450</v>
      </c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</row>
    <row r="509" spans="1:18" s="4" customFormat="1" ht="16.5" thickBot="1" x14ac:dyDescent="0.3">
      <c r="A509" s="133" t="s">
        <v>665</v>
      </c>
      <c r="B509" s="132" t="s">
        <v>641</v>
      </c>
      <c r="C509" s="94">
        <v>450</v>
      </c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</row>
    <row r="510" spans="1:18" s="62" customFormat="1" ht="15.75" x14ac:dyDescent="0.25">
      <c r="A510" s="103"/>
      <c r="B510" s="103"/>
      <c r="C510" s="104"/>
      <c r="D510" s="105"/>
      <c r="F510" s="107"/>
      <c r="I510" s="108"/>
      <c r="K510" s="109"/>
    </row>
    <row r="511" spans="1:18" s="103" customFormat="1" ht="15.75" x14ac:dyDescent="0.25">
      <c r="A511" s="206" t="s">
        <v>828</v>
      </c>
      <c r="B511" s="206"/>
      <c r="C511" s="206"/>
    </row>
    <row r="512" spans="1:18" s="4" customFormat="1" ht="15.75" x14ac:dyDescent="0.25">
      <c r="A512" s="207" t="s">
        <v>751</v>
      </c>
      <c r="B512" s="207"/>
      <c r="C512" s="207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</row>
    <row r="513" spans="1:18" s="4" customFormat="1" ht="16.5" thickBot="1" x14ac:dyDescent="0.3">
      <c r="A513" s="139"/>
      <c r="B513" s="140"/>
      <c r="C513" s="140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</row>
    <row r="514" spans="1:18" s="62" customFormat="1" ht="33" customHeight="1" thickBot="1" x14ac:dyDescent="0.3">
      <c r="A514" s="141" t="s">
        <v>752</v>
      </c>
      <c r="B514" s="142" t="s">
        <v>753</v>
      </c>
      <c r="C514" s="143" t="s">
        <v>754</v>
      </c>
      <c r="D514" s="113"/>
    </row>
    <row r="515" spans="1:18" s="62" customFormat="1" ht="15.75" x14ac:dyDescent="0.25">
      <c r="A515" s="123" t="s">
        <v>755</v>
      </c>
      <c r="B515" s="144" t="s">
        <v>769</v>
      </c>
      <c r="C515" s="145">
        <v>1300</v>
      </c>
      <c r="D515" s="113"/>
    </row>
    <row r="516" spans="1:18" s="4" customFormat="1" ht="16.5" thickBot="1" x14ac:dyDescent="0.3">
      <c r="A516" s="47" t="s">
        <v>758</v>
      </c>
      <c r="B516" s="146" t="s">
        <v>759</v>
      </c>
      <c r="C516" s="147">
        <v>1000</v>
      </c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</row>
    <row r="517" spans="1:18" s="4" customFormat="1" ht="15.75" x14ac:dyDescent="0.25">
      <c r="A517" s="127"/>
      <c r="B517" s="115"/>
      <c r="C517" s="126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</row>
    <row r="518" spans="1:18" x14ac:dyDescent="0.25">
      <c r="A518" s="148" t="s">
        <v>756</v>
      </c>
      <c r="B518" s="140"/>
      <c r="C518" s="149"/>
    </row>
    <row r="519" spans="1:18" ht="67.5" customHeight="1" x14ac:dyDescent="0.25">
      <c r="A519" s="205" t="s">
        <v>757</v>
      </c>
      <c r="B519" s="205"/>
      <c r="C519" s="205"/>
    </row>
    <row r="520" spans="1:18" ht="25.5" customHeight="1" x14ac:dyDescent="0.25">
      <c r="A520" s="164"/>
      <c r="B520" s="164"/>
      <c r="C520" s="164"/>
    </row>
    <row r="521" spans="1:18" s="103" customFormat="1" ht="15.75" x14ac:dyDescent="0.25">
      <c r="A521" s="182" t="s">
        <v>829</v>
      </c>
      <c r="B521" s="182"/>
      <c r="C521" s="182"/>
    </row>
    <row r="522" spans="1:18" s="4" customFormat="1" ht="16.5" thickBot="1" x14ac:dyDescent="0.3">
      <c r="A522" s="139"/>
      <c r="B522" s="140"/>
      <c r="C522" s="140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</row>
    <row r="523" spans="1:18" s="62" customFormat="1" ht="33" customHeight="1" thickBot="1" x14ac:dyDescent="0.3">
      <c r="A523" s="141" t="s">
        <v>752</v>
      </c>
      <c r="B523" s="142" t="s">
        <v>753</v>
      </c>
      <c r="C523" s="143" t="s">
        <v>754</v>
      </c>
      <c r="D523" s="113"/>
    </row>
    <row r="524" spans="1:18" s="62" customFormat="1" ht="15.75" x14ac:dyDescent="0.25">
      <c r="A524" s="183" t="s">
        <v>814</v>
      </c>
      <c r="B524" s="184"/>
      <c r="C524" s="185"/>
      <c r="D524" s="113"/>
    </row>
    <row r="525" spans="1:18" s="62" customFormat="1" ht="16.5" thickBot="1" x14ac:dyDescent="0.3">
      <c r="A525" s="133" t="s">
        <v>816</v>
      </c>
      <c r="B525" s="162" t="s">
        <v>815</v>
      </c>
      <c r="C525" s="163">
        <v>800</v>
      </c>
      <c r="D525" s="113"/>
    </row>
    <row r="526" spans="1:18" s="173" customFormat="1" ht="15.75" x14ac:dyDescent="0.25">
      <c r="A526" s="171" t="s">
        <v>826</v>
      </c>
      <c r="B526" s="174" t="s">
        <v>824</v>
      </c>
      <c r="C526" s="172">
        <v>385</v>
      </c>
      <c r="D526" s="175"/>
    </row>
    <row r="527" spans="1:18" s="173" customFormat="1" ht="16.5" thickBot="1" x14ac:dyDescent="0.3">
      <c r="A527" s="176" t="s">
        <v>827</v>
      </c>
      <c r="B527" s="177" t="s">
        <v>825</v>
      </c>
      <c r="C527" s="178">
        <v>300</v>
      </c>
      <c r="D527" s="175"/>
    </row>
    <row r="528" spans="1:18" s="4" customFormat="1" ht="15.75" x14ac:dyDescent="0.25">
      <c r="A528" s="1"/>
      <c r="B528" s="14"/>
      <c r="D528" s="7"/>
      <c r="E528" s="40"/>
      <c r="F528" s="41"/>
      <c r="H528" s="8"/>
      <c r="J528" s="9"/>
    </row>
    <row r="529" spans="1:32" s="4" customFormat="1" ht="15.75" x14ac:dyDescent="0.25">
      <c r="A529" s="29" t="s">
        <v>761</v>
      </c>
      <c r="B529" s="5" t="s">
        <v>762</v>
      </c>
      <c r="D529" s="7"/>
      <c r="E529" s="40"/>
      <c r="F529" s="42"/>
      <c r="G529" s="1"/>
      <c r="H529" s="2"/>
      <c r="I529" s="10"/>
    </row>
    <row r="530" spans="1:32" s="4" customFormat="1" ht="16.5" thickBot="1" x14ac:dyDescent="0.3">
      <c r="A530" s="29"/>
      <c r="B530" s="5"/>
      <c r="D530" s="7"/>
      <c r="E530" s="40"/>
      <c r="F530" s="42"/>
      <c r="G530" s="1"/>
      <c r="H530" s="2"/>
      <c r="I530" s="10"/>
    </row>
    <row r="531" spans="1:32" ht="16.5" customHeight="1" x14ac:dyDescent="0.25">
      <c r="A531" s="186" t="s">
        <v>5</v>
      </c>
      <c r="B531" s="188" t="s">
        <v>0</v>
      </c>
      <c r="C531" s="190" t="s">
        <v>3</v>
      </c>
      <c r="D531" s="11"/>
      <c r="E531" s="50"/>
      <c r="F531" s="43"/>
      <c r="G531" s="11"/>
      <c r="H531" s="15"/>
      <c r="I531" s="37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6.5" customHeight="1" thickBot="1" x14ac:dyDescent="0.3">
      <c r="A532" s="187"/>
      <c r="B532" s="189"/>
      <c r="C532" s="189"/>
      <c r="D532" s="11"/>
      <c r="E532" s="50"/>
      <c r="F532" s="43"/>
      <c r="G532" s="11"/>
      <c r="H532" s="11"/>
      <c r="I532" s="37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s="7" customFormat="1" ht="15.75" customHeight="1" x14ac:dyDescent="0.25">
      <c r="A533" s="30" t="s">
        <v>763</v>
      </c>
      <c r="B533" s="16" t="s">
        <v>35</v>
      </c>
      <c r="C533" s="17">
        <v>800</v>
      </c>
      <c r="D533" s="13"/>
      <c r="E533" s="51"/>
      <c r="F533" s="44"/>
      <c r="G533" s="13"/>
      <c r="H533" s="12"/>
      <c r="I533" s="12"/>
    </row>
    <row r="534" spans="1:32" s="7" customFormat="1" ht="15.75" customHeight="1" x14ac:dyDescent="0.25">
      <c r="A534" s="30" t="s">
        <v>764</v>
      </c>
      <c r="B534" s="16" t="s">
        <v>36</v>
      </c>
      <c r="C534" s="17">
        <v>800</v>
      </c>
      <c r="D534" s="13"/>
      <c r="E534" s="51"/>
      <c r="F534" s="44"/>
      <c r="G534" s="13"/>
      <c r="H534" s="12"/>
      <c r="I534" s="12"/>
    </row>
    <row r="535" spans="1:32" s="7" customFormat="1" ht="15.75" customHeight="1" x14ac:dyDescent="0.25">
      <c r="A535" s="30" t="s">
        <v>765</v>
      </c>
      <c r="B535" s="16" t="s">
        <v>37</v>
      </c>
      <c r="C535" s="17">
        <v>650</v>
      </c>
      <c r="D535" s="13"/>
      <c r="E535" s="51"/>
      <c r="F535" s="44"/>
      <c r="G535" s="13"/>
      <c r="H535" s="12"/>
      <c r="I535" s="12"/>
    </row>
    <row r="536" spans="1:32" s="7" customFormat="1" ht="15.75" x14ac:dyDescent="0.25">
      <c r="A536" s="30" t="s">
        <v>766</v>
      </c>
      <c r="B536" s="16" t="s">
        <v>38</v>
      </c>
      <c r="C536" s="17">
        <v>650</v>
      </c>
      <c r="D536" s="13"/>
      <c r="E536" s="51"/>
      <c r="F536" s="44"/>
      <c r="G536" s="13"/>
      <c r="H536" s="12"/>
      <c r="I536" s="12"/>
    </row>
    <row r="537" spans="1:32" s="7" customFormat="1" ht="15.75" x14ac:dyDescent="0.25">
      <c r="A537" s="30" t="s">
        <v>767</v>
      </c>
      <c r="B537" s="3" t="s">
        <v>39</v>
      </c>
      <c r="C537" s="17">
        <v>550</v>
      </c>
      <c r="D537" s="13"/>
      <c r="E537" s="51"/>
      <c r="F537" s="44"/>
      <c r="G537" s="13"/>
      <c r="H537" s="12"/>
      <c r="I537" s="12"/>
    </row>
    <row r="538" spans="1:32" s="7" customFormat="1" ht="15.75" x14ac:dyDescent="0.25">
      <c r="A538" s="150" t="s">
        <v>768</v>
      </c>
      <c r="B538" s="151" t="s">
        <v>40</v>
      </c>
      <c r="C538" s="152">
        <v>400</v>
      </c>
      <c r="D538" s="13"/>
      <c r="E538" s="51"/>
      <c r="F538" s="44"/>
      <c r="G538" s="13"/>
      <c r="H538" s="12"/>
      <c r="I538" s="12"/>
    </row>
    <row r="539" spans="1:32" s="7" customFormat="1" ht="15.75" x14ac:dyDescent="0.25">
      <c r="A539" s="30" t="s">
        <v>770</v>
      </c>
      <c r="B539" s="3" t="s">
        <v>310</v>
      </c>
      <c r="C539" s="17">
        <v>900</v>
      </c>
      <c r="D539" s="13"/>
      <c r="E539" s="51"/>
      <c r="F539" s="44"/>
      <c r="G539" s="13"/>
      <c r="H539" s="12"/>
      <c r="I539" s="12"/>
    </row>
    <row r="540" spans="1:32" s="7" customFormat="1" ht="16.5" thickBot="1" x14ac:dyDescent="0.3">
      <c r="A540" s="32" t="s">
        <v>771</v>
      </c>
      <c r="B540" s="33" t="s">
        <v>772</v>
      </c>
      <c r="C540" s="18">
        <v>1500</v>
      </c>
      <c r="D540" s="13"/>
      <c r="E540" s="51"/>
      <c r="F540" s="44"/>
      <c r="G540" s="13"/>
      <c r="H540" s="12"/>
      <c r="I540" s="12"/>
    </row>
    <row r="542" spans="1:32" s="4" customFormat="1" ht="15.75" x14ac:dyDescent="0.25">
      <c r="A542" s="29" t="s">
        <v>773</v>
      </c>
      <c r="B542" s="5" t="s">
        <v>774</v>
      </c>
      <c r="D542" s="7"/>
      <c r="E542" s="40"/>
      <c r="F542" s="42"/>
      <c r="G542" s="1"/>
      <c r="H542" s="2"/>
      <c r="I542" s="10"/>
    </row>
    <row r="543" spans="1:32" s="4" customFormat="1" ht="16.5" thickBot="1" x14ac:dyDescent="0.3">
      <c r="A543" s="29"/>
      <c r="B543" s="5"/>
      <c r="D543" s="7"/>
      <c r="E543" s="40"/>
      <c r="F543" s="42"/>
      <c r="G543" s="1"/>
      <c r="H543" s="2"/>
      <c r="I543" s="10"/>
    </row>
    <row r="544" spans="1:32" ht="16.5" customHeight="1" x14ac:dyDescent="0.25">
      <c r="A544" s="186" t="s">
        <v>5</v>
      </c>
      <c r="B544" s="188" t="s">
        <v>0</v>
      </c>
      <c r="C544" s="190" t="s">
        <v>3</v>
      </c>
      <c r="D544" s="11"/>
      <c r="E544" s="50"/>
      <c r="F544" s="43"/>
      <c r="G544" s="11"/>
      <c r="H544" s="15"/>
      <c r="I544" s="37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6.5" customHeight="1" thickBot="1" x14ac:dyDescent="0.3">
      <c r="A545" s="187"/>
      <c r="B545" s="189"/>
      <c r="C545" s="189"/>
      <c r="D545" s="11"/>
      <c r="E545" s="50"/>
      <c r="F545" s="43"/>
      <c r="G545" s="11"/>
      <c r="H545" s="11"/>
      <c r="I545" s="37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s="7" customFormat="1" ht="15.75" customHeight="1" x14ac:dyDescent="0.25">
      <c r="A546" s="30" t="s">
        <v>775</v>
      </c>
      <c r="B546" s="95" t="s">
        <v>312</v>
      </c>
      <c r="C546" s="91">
        <v>215</v>
      </c>
      <c r="D546" s="13"/>
      <c r="E546" s="51"/>
      <c r="F546" s="44"/>
      <c r="G546" s="13"/>
      <c r="H546" s="12"/>
      <c r="I546" s="12"/>
    </row>
    <row r="547" spans="1:32" s="7" customFormat="1" ht="15.75" customHeight="1" x14ac:dyDescent="0.25">
      <c r="A547" s="30" t="s">
        <v>776</v>
      </c>
      <c r="B547" s="95" t="s">
        <v>760</v>
      </c>
      <c r="C547" s="91">
        <v>215</v>
      </c>
      <c r="D547" s="13"/>
      <c r="E547" s="51"/>
      <c r="F547" s="44"/>
      <c r="G547" s="13"/>
      <c r="H547" s="12"/>
      <c r="I547" s="12"/>
    </row>
    <row r="548" spans="1:32" s="7" customFormat="1" ht="15.75" x14ac:dyDescent="0.25">
      <c r="A548" s="30" t="s">
        <v>817</v>
      </c>
      <c r="B548" s="95" t="s">
        <v>819</v>
      </c>
      <c r="C548" s="91">
        <v>35</v>
      </c>
      <c r="D548" s="12"/>
      <c r="E548" s="12"/>
      <c r="F548" s="12"/>
      <c r="G548" s="12"/>
      <c r="H548" s="12"/>
      <c r="I548" s="12"/>
      <c r="J548" s="12"/>
    </row>
    <row r="549" spans="1:32" s="7" customFormat="1" ht="16.5" thickBot="1" x14ac:dyDescent="0.3">
      <c r="A549" s="32" t="s">
        <v>818</v>
      </c>
      <c r="B549" s="170" t="s">
        <v>820</v>
      </c>
      <c r="C549" s="92">
        <v>35</v>
      </c>
      <c r="D549" s="12"/>
      <c r="E549" s="12"/>
      <c r="F549" s="12"/>
      <c r="G549" s="12"/>
      <c r="H549" s="12"/>
      <c r="I549" s="12"/>
      <c r="J549" s="12"/>
    </row>
    <row r="550" spans="1:32" x14ac:dyDescent="0.25">
      <c r="A550" s="103"/>
      <c r="B550" s="103"/>
      <c r="C550" s="104"/>
    </row>
    <row r="551" spans="1:32" ht="15.75" x14ac:dyDescent="0.25">
      <c r="A551" s="110" t="s">
        <v>778</v>
      </c>
      <c r="B551" s="5" t="s">
        <v>779</v>
      </c>
      <c r="C551" s="153"/>
    </row>
    <row r="552" spans="1:32" ht="16.5" thickBot="1" x14ac:dyDescent="0.3">
      <c r="A552" s="154"/>
      <c r="B552" s="4"/>
      <c r="C552" s="128"/>
    </row>
    <row r="553" spans="1:32" x14ac:dyDescent="0.25">
      <c r="A553" s="193" t="s">
        <v>179</v>
      </c>
      <c r="B553" s="195" t="s">
        <v>0</v>
      </c>
      <c r="C553" s="197" t="s">
        <v>3</v>
      </c>
    </row>
    <row r="554" spans="1:32" ht="15.75" thickBot="1" x14ac:dyDescent="0.3">
      <c r="A554" s="194"/>
      <c r="B554" s="196"/>
      <c r="C554" s="198"/>
    </row>
    <row r="555" spans="1:32" ht="15.75" x14ac:dyDescent="0.25">
      <c r="A555" s="46" t="s">
        <v>780</v>
      </c>
      <c r="B555" s="3" t="s">
        <v>781</v>
      </c>
      <c r="C555" s="82">
        <v>150</v>
      </c>
    </row>
    <row r="556" spans="1:32" ht="15.75" x14ac:dyDescent="0.25">
      <c r="A556" s="46" t="s">
        <v>782</v>
      </c>
      <c r="B556" s="3" t="s">
        <v>777</v>
      </c>
      <c r="C556" s="82">
        <v>200</v>
      </c>
    </row>
    <row r="557" spans="1:32" ht="16.5" thickBot="1" x14ac:dyDescent="0.3">
      <c r="A557" s="47" t="s">
        <v>783</v>
      </c>
      <c r="B557" s="155" t="s">
        <v>784</v>
      </c>
      <c r="C557" s="156">
        <v>150</v>
      </c>
    </row>
    <row r="558" spans="1:32" ht="12.75" x14ac:dyDescent="0.2">
      <c r="D558" s="6"/>
    </row>
  </sheetData>
  <mergeCells count="79">
    <mergeCell ref="A310:A311"/>
    <mergeCell ref="B310:B311"/>
    <mergeCell ref="C310:C311"/>
    <mergeCell ref="A553:A554"/>
    <mergeCell ref="B553:B554"/>
    <mergeCell ref="C553:C554"/>
    <mergeCell ref="A519:C519"/>
    <mergeCell ref="A511:C511"/>
    <mergeCell ref="A512:C512"/>
    <mergeCell ref="A544:A545"/>
    <mergeCell ref="B544:B545"/>
    <mergeCell ref="C544:C545"/>
    <mergeCell ref="A531:A532"/>
    <mergeCell ref="B531:B532"/>
    <mergeCell ref="C531:C532"/>
    <mergeCell ref="A494:A495"/>
    <mergeCell ref="B494:B495"/>
    <mergeCell ref="C494:C495"/>
    <mergeCell ref="B247:C247"/>
    <mergeCell ref="B257:C257"/>
    <mergeCell ref="B272:C272"/>
    <mergeCell ref="B283:C283"/>
    <mergeCell ref="A475:A476"/>
    <mergeCell ref="B475:B476"/>
    <mergeCell ref="C475:C476"/>
    <mergeCell ref="A381:A382"/>
    <mergeCell ref="B381:B382"/>
    <mergeCell ref="C381:C382"/>
    <mergeCell ref="A434:A435"/>
    <mergeCell ref="B434:B435"/>
    <mergeCell ref="C434:C435"/>
    <mergeCell ref="A299:A300"/>
    <mergeCell ref="B299:B300"/>
    <mergeCell ref="C299:C300"/>
    <mergeCell ref="A245:A246"/>
    <mergeCell ref="B245:B246"/>
    <mergeCell ref="C245:C246"/>
    <mergeCell ref="C133:C134"/>
    <mergeCell ref="B179:C179"/>
    <mergeCell ref="A199:A200"/>
    <mergeCell ref="B199:B200"/>
    <mergeCell ref="C199:C200"/>
    <mergeCell ref="C38:C39"/>
    <mergeCell ref="A60:A61"/>
    <mergeCell ref="B60:B61"/>
    <mergeCell ref="C60:C61"/>
    <mergeCell ref="A49:A50"/>
    <mergeCell ref="A71:A72"/>
    <mergeCell ref="B71:B72"/>
    <mergeCell ref="C71:C72"/>
    <mergeCell ref="B49:B50"/>
    <mergeCell ref="C5:C6"/>
    <mergeCell ref="A5:A6"/>
    <mergeCell ref="B5:B6"/>
    <mergeCell ref="A16:A17"/>
    <mergeCell ref="B16:B17"/>
    <mergeCell ref="C16:C17"/>
    <mergeCell ref="C49:C50"/>
    <mergeCell ref="A27:A28"/>
    <mergeCell ref="B27:B28"/>
    <mergeCell ref="C27:C28"/>
    <mergeCell ref="A38:A39"/>
    <mergeCell ref="B38:B39"/>
    <mergeCell ref="A521:C521"/>
    <mergeCell ref="A524:C524"/>
    <mergeCell ref="A82:A83"/>
    <mergeCell ref="B82:B83"/>
    <mergeCell ref="C82:C83"/>
    <mergeCell ref="A157:A158"/>
    <mergeCell ref="B157:B158"/>
    <mergeCell ref="C157:C158"/>
    <mergeCell ref="A90:A91"/>
    <mergeCell ref="B90:B91"/>
    <mergeCell ref="C90:C91"/>
    <mergeCell ref="A107:A108"/>
    <mergeCell ref="B107:B108"/>
    <mergeCell ref="C107:C108"/>
    <mergeCell ref="A133:A134"/>
    <mergeCell ref="B133:B134"/>
  </mergeCells>
  <phoneticPr fontId="8" type="noConversion"/>
  <pageMargins left="0.59055118110236227" right="0.19685039370078741" top="0.59055118110236227" bottom="0.31496062992125984" header="0.15748031496062992" footer="0.23622047244094491"/>
  <pageSetup paperSize="9" scale="77" orientation="portrait" r:id="rId1"/>
  <headerFooter alignWithMargins="0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Содержание</vt:lpstr>
      <vt:lpstr>отделения</vt:lpstr>
      <vt:lpstr>отделения!Область_печати</vt:lpstr>
      <vt:lpstr>Содержание!Область_печати</vt:lpstr>
    </vt:vector>
  </TitlesOfParts>
  <Company>ГКБ №3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2018-12-21T04:08:53Z</cp:lastPrinted>
  <dcterms:created xsi:type="dcterms:W3CDTF">2005-03-14T03:48:49Z</dcterms:created>
  <dcterms:modified xsi:type="dcterms:W3CDTF">2019-08-16T05:40:57Z</dcterms:modified>
</cp:coreProperties>
</file>